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sv101\業務\999.佐藤\005.業務　時代\★　規程・様式等改正　作業中\20260499　預金事務取扱要領の一部改正\③発出\"/>
    </mc:Choice>
  </mc:AlternateContent>
  <xr:revisionPtr revIDLastSave="0" documentId="13_ncr:1_{6EBB9E43-8327-41F2-B814-2939A83B7887}" xr6:coauthVersionLast="47" xr6:coauthVersionMax="47" xr10:uidLastSave="{00000000-0000-0000-0000-000000000000}"/>
  <bookViews>
    <workbookView xWindow="-120" yWindow="-120" windowWidth="20730" windowHeight="11160" xr2:uid="{FB007F75-9145-44A2-BFF5-0F384EFEBCD8}"/>
  </bookViews>
  <sheets>
    <sheet name="振込依頼書" sheetId="1" r:id="rId1"/>
  </sheets>
  <definedNames>
    <definedName name="_xlnm.Print_Area" localSheetId="0">振込依頼書!$C$1:$AM$275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8" i="1" l="1"/>
  <c r="AJ65" i="1"/>
  <c r="AE63" i="1"/>
  <c r="AK262" i="1"/>
  <c r="AK238" i="1"/>
  <c r="AK241" i="1"/>
  <c r="AK244" i="1"/>
  <c r="AK247" i="1"/>
  <c r="AK250" i="1"/>
  <c r="AK253" i="1"/>
  <c r="AK256" i="1"/>
  <c r="AK259" i="1"/>
  <c r="AK235" i="1"/>
  <c r="AK207" i="1"/>
  <c r="AK183" i="1"/>
  <c r="AK186" i="1"/>
  <c r="AK189" i="1"/>
  <c r="AK192" i="1"/>
  <c r="AK195" i="1"/>
  <c r="AK198" i="1"/>
  <c r="AK201" i="1"/>
  <c r="AK204" i="1"/>
  <c r="AK180" i="1"/>
  <c r="AK128" i="1"/>
  <c r="AK131" i="1"/>
  <c r="AK134" i="1"/>
  <c r="AK137" i="1"/>
  <c r="AK140" i="1"/>
  <c r="AK143" i="1"/>
  <c r="AK146" i="1"/>
  <c r="AK149" i="1"/>
  <c r="AK152" i="1"/>
  <c r="AK125" i="1"/>
  <c r="AK73" i="1"/>
  <c r="AK76" i="1"/>
  <c r="AK79" i="1"/>
  <c r="AK82" i="1"/>
  <c r="AK85" i="1"/>
  <c r="AK88" i="1"/>
  <c r="AK91" i="1"/>
  <c r="AK94" i="1"/>
  <c r="AK97" i="1"/>
  <c r="AK18" i="1"/>
  <c r="AK21" i="1"/>
  <c r="AK24" i="1"/>
  <c r="AK27" i="1"/>
  <c r="AK30" i="1"/>
  <c r="AK33" i="1"/>
  <c r="AK36" i="1"/>
  <c r="AK39" i="1"/>
  <c r="AK42" i="1"/>
  <c r="AJ230" i="1"/>
  <c r="AE228" i="1"/>
  <c r="AC228" i="1" s="1"/>
  <c r="AJ175" i="1"/>
  <c r="AE173" i="1"/>
  <c r="AC173" i="1" s="1"/>
  <c r="AJ120" i="1" l="1"/>
  <c r="AE118" i="1"/>
  <c r="AC118" i="1" s="1"/>
  <c r="F229" i="1"/>
  <c r="F174" i="1"/>
  <c r="F119" i="1"/>
  <c r="F64" i="1"/>
  <c r="S231" i="1"/>
  <c r="O231" i="1"/>
  <c r="K231" i="1"/>
  <c r="S176" i="1"/>
  <c r="O176" i="1"/>
  <c r="K176" i="1"/>
  <c r="S121" i="1"/>
  <c r="O121" i="1"/>
  <c r="K121" i="1"/>
  <c r="S66" i="1"/>
  <c r="O66" i="1"/>
  <c r="K66" i="1"/>
  <c r="F227" i="1"/>
  <c r="AI225" i="1"/>
  <c r="AF225" i="1"/>
  <c r="AB225" i="1"/>
  <c r="H225" i="1"/>
  <c r="AK221" i="1"/>
  <c r="AH221" i="1"/>
  <c r="AD221" i="1"/>
  <c r="F172" i="1"/>
  <c r="AI170" i="1"/>
  <c r="AF170" i="1"/>
  <c r="AB170" i="1"/>
  <c r="H170" i="1"/>
  <c r="AK166" i="1"/>
  <c r="AH166" i="1"/>
  <c r="AD166" i="1"/>
  <c r="F117" i="1"/>
  <c r="AI115" i="1"/>
  <c r="AF115" i="1"/>
  <c r="AB115" i="1"/>
  <c r="H115" i="1"/>
  <c r="AK111" i="1"/>
  <c r="AH111" i="1"/>
  <c r="AD111" i="1"/>
  <c r="AI60" i="1"/>
  <c r="AF60" i="1"/>
  <c r="AB60" i="1"/>
  <c r="F62" i="1"/>
  <c r="AK56" i="1"/>
  <c r="AH56" i="1"/>
  <c r="AD56" i="1"/>
  <c r="H60" i="1"/>
  <c r="AD48" i="1"/>
  <c r="AD103" i="1"/>
  <c r="AD158" i="1"/>
  <c r="AD213" i="1"/>
  <c r="AD268" i="1"/>
  <c r="AC231" i="1"/>
  <c r="AC176" i="1" s="1"/>
  <c r="AC121" i="1" s="1"/>
  <c r="AC66" i="1" s="1"/>
  <c r="AC11" i="1" s="1"/>
  <c r="S48" i="1" l="1"/>
  <c r="AU264" i="1"/>
  <c r="BD264" i="1" s="1"/>
  <c r="AU261" i="1"/>
  <c r="AZ261" i="1" s="1"/>
  <c r="AU258" i="1"/>
  <c r="BD258" i="1" s="1"/>
  <c r="AU255" i="1"/>
  <c r="AZ255" i="1" s="1"/>
  <c r="AU252" i="1"/>
  <c r="BD252" i="1" s="1"/>
  <c r="AU249" i="1"/>
  <c r="AZ249" i="1" s="1"/>
  <c r="AU246" i="1"/>
  <c r="BD246" i="1" s="1"/>
  <c r="AU243" i="1"/>
  <c r="AZ243" i="1" s="1"/>
  <c r="AU240" i="1"/>
  <c r="BD240" i="1" s="1"/>
  <c r="AU237" i="1"/>
  <c r="AZ237" i="1" s="1"/>
  <c r="AU209" i="1"/>
  <c r="BD209" i="1" s="1"/>
  <c r="AU206" i="1"/>
  <c r="AZ206" i="1" s="1"/>
  <c r="AU203" i="1"/>
  <c r="BD203" i="1" s="1"/>
  <c r="AU200" i="1"/>
  <c r="AZ200" i="1" s="1"/>
  <c r="AU197" i="1"/>
  <c r="BD197" i="1" s="1"/>
  <c r="AU194" i="1"/>
  <c r="AZ194" i="1" s="1"/>
  <c r="AU191" i="1"/>
  <c r="BD191" i="1" s="1"/>
  <c r="AU188" i="1"/>
  <c r="AZ188" i="1" s="1"/>
  <c r="AU185" i="1"/>
  <c r="BD185" i="1" s="1"/>
  <c r="AU182" i="1"/>
  <c r="AZ182" i="1" s="1"/>
  <c r="AU154" i="1"/>
  <c r="BD154" i="1" s="1"/>
  <c r="AU151" i="1"/>
  <c r="AZ151" i="1" s="1"/>
  <c r="AU148" i="1"/>
  <c r="BD148" i="1" s="1"/>
  <c r="AU145" i="1"/>
  <c r="AZ145" i="1" s="1"/>
  <c r="AU142" i="1"/>
  <c r="BD142" i="1" s="1"/>
  <c r="AU139" i="1"/>
  <c r="AZ139" i="1" s="1"/>
  <c r="AU136" i="1"/>
  <c r="BD136" i="1" s="1"/>
  <c r="AU133" i="1"/>
  <c r="AZ133" i="1" s="1"/>
  <c r="AU130" i="1"/>
  <c r="BD130" i="1" s="1"/>
  <c r="AU127" i="1"/>
  <c r="AZ127" i="1" s="1"/>
  <c r="AU99" i="1"/>
  <c r="BD99" i="1" s="1"/>
  <c r="AU96" i="1"/>
  <c r="BD96" i="1" s="1"/>
  <c r="AU93" i="1"/>
  <c r="BD93" i="1" s="1"/>
  <c r="AU90" i="1"/>
  <c r="BD90" i="1" s="1"/>
  <c r="AU87" i="1"/>
  <c r="BD87" i="1" s="1"/>
  <c r="AU84" i="1"/>
  <c r="BD84" i="1" s="1"/>
  <c r="AU81" i="1"/>
  <c r="BD81" i="1" s="1"/>
  <c r="AU78" i="1"/>
  <c r="BD78" i="1" s="1"/>
  <c r="AU75" i="1"/>
  <c r="BD75" i="1" s="1"/>
  <c r="AU72" i="1"/>
  <c r="BD72" i="1" s="1"/>
  <c r="AK70" i="1" s="1"/>
  <c r="AC63" i="1"/>
  <c r="AI158" i="1" l="1"/>
  <c r="BD237" i="1"/>
  <c r="AI103" i="1"/>
  <c r="BD151" i="1"/>
  <c r="AZ72" i="1"/>
  <c r="BD200" i="1"/>
  <c r="AI213" i="1"/>
  <c r="AI268" i="1"/>
  <c r="BD145" i="1"/>
  <c r="BD206" i="1"/>
  <c r="AZ84" i="1"/>
  <c r="BD127" i="1"/>
  <c r="BD188" i="1"/>
  <c r="BD249" i="1"/>
  <c r="BD261" i="1"/>
  <c r="AZ96" i="1"/>
  <c r="BD139" i="1"/>
  <c r="AZ78" i="1"/>
  <c r="BD182" i="1"/>
  <c r="BD243" i="1"/>
  <c r="AZ90" i="1"/>
  <c r="BD133" i="1"/>
  <c r="BD194" i="1"/>
  <c r="BD255" i="1"/>
  <c r="AZ240" i="1"/>
  <c r="AZ246" i="1"/>
  <c r="AZ252" i="1"/>
  <c r="AZ258" i="1"/>
  <c r="AZ264" i="1"/>
  <c r="AZ185" i="1"/>
  <c r="AZ191" i="1"/>
  <c r="AZ197" i="1"/>
  <c r="AZ203" i="1"/>
  <c r="AZ209" i="1"/>
  <c r="AZ130" i="1"/>
  <c r="AZ136" i="1"/>
  <c r="AZ142" i="1"/>
  <c r="AZ148" i="1"/>
  <c r="AZ154" i="1"/>
  <c r="AZ75" i="1"/>
  <c r="AZ81" i="1"/>
  <c r="AZ87" i="1"/>
  <c r="AZ93" i="1"/>
  <c r="AZ99" i="1"/>
  <c r="AU20" i="1"/>
  <c r="AZ20" i="1" s="1"/>
  <c r="AU17" i="1"/>
  <c r="AZ17" i="1" s="1"/>
  <c r="AK15" i="1" s="1"/>
  <c r="AU23" i="1"/>
  <c r="AZ23" i="1" s="1"/>
  <c r="AU26" i="1"/>
  <c r="AZ26" i="1" s="1"/>
  <c r="AU29" i="1"/>
  <c r="AZ29" i="1" s="1"/>
  <c r="AU32" i="1"/>
  <c r="AZ32" i="1" s="1"/>
  <c r="AU35" i="1"/>
  <c r="AZ35" i="1" s="1"/>
  <c r="AU38" i="1"/>
  <c r="BD38" i="1" s="1"/>
  <c r="AU41" i="1"/>
  <c r="AZ41" i="1" s="1"/>
  <c r="AU44" i="1"/>
  <c r="BD44" i="1" s="1"/>
  <c r="AZ38" i="1" l="1"/>
  <c r="BD35" i="1"/>
  <c r="BD41" i="1"/>
  <c r="BD26" i="1"/>
  <c r="BD29" i="1"/>
  <c r="BD20" i="1"/>
  <c r="AI48" i="1" s="1"/>
  <c r="X48" i="1" s="1"/>
  <c r="AZ44" i="1"/>
  <c r="BD32" i="1"/>
  <c r="BD23" i="1"/>
  <c r="BD17" i="1"/>
</calcChain>
</file>

<file path=xl/sharedStrings.xml><?xml version="1.0" encoding="utf-8"?>
<sst xmlns="http://schemas.openxmlformats.org/spreadsheetml/2006/main" count="428" uniqueCount="72">
  <si>
    <t>総合振込依頼書（電信扱）</t>
    <rPh sb="0" eb="2">
      <t>ソウゴウ</t>
    </rPh>
    <rPh sb="2" eb="4">
      <t>フリコミ</t>
    </rPh>
    <rPh sb="4" eb="7">
      <t>イライショ</t>
    </rPh>
    <rPh sb="8" eb="10">
      <t>デンシン</t>
    </rPh>
    <rPh sb="10" eb="11">
      <t>アツカ</t>
    </rPh>
    <phoneticPr fontId="1"/>
  </si>
  <si>
    <t>東京消防信用組合</t>
    <rPh sb="0" eb="2">
      <t>トウキョウ</t>
    </rPh>
    <rPh sb="2" eb="8">
      <t>ショウボウシンヨウクミアイ</t>
    </rPh>
    <phoneticPr fontId="1"/>
  </si>
  <si>
    <t>フリガナ</t>
    <phoneticPr fontId="1"/>
  </si>
  <si>
    <t>様</t>
    <rPh sb="0" eb="1">
      <t>サマ</t>
    </rPh>
    <phoneticPr fontId="1"/>
  </si>
  <si>
    <t>ご依頼人</t>
    <rPh sb="1" eb="4">
      <t>イライニン</t>
    </rPh>
    <phoneticPr fontId="1"/>
  </si>
  <si>
    <t>お名前</t>
    <rPh sb="1" eb="3">
      <t>ナマエ</t>
    </rPh>
    <phoneticPr fontId="1"/>
  </si>
  <si>
    <t>住所</t>
    <rPh sb="0" eb="2">
      <t>ジュウショ</t>
    </rPh>
    <phoneticPr fontId="1"/>
  </si>
  <si>
    <t>電話（</t>
    <rPh sb="0" eb="2">
      <t>デンワ</t>
    </rPh>
    <phoneticPr fontId="1"/>
  </si>
  <si>
    <t>－</t>
    <phoneticPr fontId="1"/>
  </si>
  <si>
    <t>）</t>
    <phoneticPr fontId="1"/>
  </si>
  <si>
    <t>日</t>
    <rPh sb="0" eb="1">
      <t>ニチ</t>
    </rPh>
    <phoneticPr fontId="1"/>
  </si>
  <si>
    <t>月</t>
    <rPh sb="0" eb="1">
      <t>ツキ</t>
    </rPh>
    <phoneticPr fontId="1"/>
  </si>
  <si>
    <t>年</t>
    <rPh sb="0" eb="1">
      <t>ネン</t>
    </rPh>
    <phoneticPr fontId="1"/>
  </si>
  <si>
    <t>振込日</t>
    <rPh sb="0" eb="2">
      <t>フリコミ</t>
    </rPh>
    <rPh sb="2" eb="3">
      <t>ビ</t>
    </rPh>
    <phoneticPr fontId="1"/>
  </si>
  <si>
    <t>お振込先</t>
    <rPh sb="1" eb="4">
      <t>フリコミサキ</t>
    </rPh>
    <phoneticPr fontId="1"/>
  </si>
  <si>
    <t>口座番号</t>
    <rPh sb="0" eb="2">
      <t>コウザ</t>
    </rPh>
    <rPh sb="2" eb="4">
      <t>バンゴウ</t>
    </rPh>
    <phoneticPr fontId="1"/>
  </si>
  <si>
    <t>お受取人</t>
    <rPh sb="1" eb="3">
      <t>ウケトリ</t>
    </rPh>
    <rPh sb="3" eb="4">
      <t>ニン</t>
    </rPh>
    <phoneticPr fontId="1"/>
  </si>
  <si>
    <t>組合員</t>
    <rPh sb="0" eb="3">
      <t>クミアイイン</t>
    </rPh>
    <phoneticPr fontId="1"/>
  </si>
  <si>
    <t>組合員区分</t>
    <rPh sb="0" eb="3">
      <t>クミアイイン</t>
    </rPh>
    <rPh sb="3" eb="5">
      <t>クブン</t>
    </rPh>
    <phoneticPr fontId="1"/>
  </si>
  <si>
    <t>組合員外</t>
    <rPh sb="0" eb="3">
      <t>クミアイイン</t>
    </rPh>
    <rPh sb="3" eb="4">
      <t>ガイ</t>
    </rPh>
    <phoneticPr fontId="1"/>
  </si>
  <si>
    <t>№</t>
    <phoneticPr fontId="1"/>
  </si>
  <si>
    <t>金融機関名</t>
    <rPh sb="0" eb="2">
      <t>キンユウ</t>
    </rPh>
    <rPh sb="2" eb="4">
      <t>キカン</t>
    </rPh>
    <rPh sb="4" eb="5">
      <t>メイ</t>
    </rPh>
    <phoneticPr fontId="1"/>
  </si>
  <si>
    <t>信組</t>
    <rPh sb="0" eb="2">
      <t>シンクミ</t>
    </rPh>
    <phoneticPr fontId="1"/>
  </si>
  <si>
    <t>銀行</t>
    <rPh sb="0" eb="2">
      <t>ギンコウ</t>
    </rPh>
    <phoneticPr fontId="1"/>
  </si>
  <si>
    <t>信金</t>
    <rPh sb="0" eb="2">
      <t>シンキン</t>
    </rPh>
    <phoneticPr fontId="1"/>
  </si>
  <si>
    <t>農協</t>
    <rPh sb="0" eb="2">
      <t>ノウキョウ</t>
    </rPh>
    <phoneticPr fontId="1"/>
  </si>
  <si>
    <t>店</t>
    <rPh sb="0" eb="1">
      <t>テン</t>
    </rPh>
    <phoneticPr fontId="1"/>
  </si>
  <si>
    <t>店舗名</t>
    <rPh sb="0" eb="2">
      <t>テンポ</t>
    </rPh>
    <rPh sb="2" eb="3">
      <t>メイ</t>
    </rPh>
    <phoneticPr fontId="1"/>
  </si>
  <si>
    <t>普通</t>
    <rPh sb="0" eb="2">
      <t>フツウ</t>
    </rPh>
    <phoneticPr fontId="1"/>
  </si>
  <si>
    <t>当座</t>
    <rPh sb="0" eb="2">
      <t>トウザ</t>
    </rPh>
    <phoneticPr fontId="1"/>
  </si>
  <si>
    <t>貯蓄</t>
    <rPh sb="0" eb="2">
      <t>チョチク</t>
    </rPh>
    <phoneticPr fontId="1"/>
  </si>
  <si>
    <t>その他</t>
    <rPh sb="2" eb="3">
      <t>タ</t>
    </rPh>
    <phoneticPr fontId="1"/>
  </si>
  <si>
    <t>預金
種目</t>
    <rPh sb="0" eb="2">
      <t>ヨキン</t>
    </rPh>
    <rPh sb="3" eb="5">
      <t>シュモク</t>
    </rPh>
    <phoneticPr fontId="1"/>
  </si>
  <si>
    <t>フリガナ</t>
    <phoneticPr fontId="1"/>
  </si>
  <si>
    <t>金額</t>
    <rPh sb="0" eb="2">
      <t>キンガク</t>
    </rPh>
    <phoneticPr fontId="1"/>
  </si>
  <si>
    <t>手数料</t>
    <rPh sb="0" eb="3">
      <t>テスウリョウ</t>
    </rPh>
    <phoneticPr fontId="1"/>
  </si>
  <si>
    <t>5万円未満</t>
    <rPh sb="1" eb="3">
      <t>マンエン</t>
    </rPh>
    <rPh sb="3" eb="5">
      <t>ミマン</t>
    </rPh>
    <phoneticPr fontId="1"/>
  </si>
  <si>
    <t>5万円以上</t>
    <rPh sb="1" eb="5">
      <t>マンエンイジョウ</t>
    </rPh>
    <phoneticPr fontId="1"/>
  </si>
  <si>
    <t>枚中</t>
    <rPh sb="0" eb="1">
      <t>マイ</t>
    </rPh>
    <rPh sb="1" eb="2">
      <t>チュウ</t>
    </rPh>
    <phoneticPr fontId="1"/>
  </si>
  <si>
    <t>／</t>
    <phoneticPr fontId="1"/>
  </si>
  <si>
    <t>枚目</t>
    <rPh sb="0" eb="1">
      <t>マイ</t>
    </rPh>
    <rPh sb="1" eb="2">
      <t>メ</t>
    </rPh>
    <phoneticPr fontId="1"/>
  </si>
  <si>
    <t>振込金額
総合計</t>
    <rPh sb="0" eb="2">
      <t>フリコミ</t>
    </rPh>
    <rPh sb="2" eb="4">
      <t>キンガク</t>
    </rPh>
    <rPh sb="5" eb="6">
      <t>ソウ</t>
    </rPh>
    <rPh sb="6" eb="8">
      <t>ゴウケイ</t>
    </rPh>
    <phoneticPr fontId="1"/>
  </si>
  <si>
    <t>手数料総合計</t>
    <rPh sb="0" eb="3">
      <t>テスウリョウ</t>
    </rPh>
    <rPh sb="3" eb="4">
      <t>ソウ</t>
    </rPh>
    <rPh sb="4" eb="6">
      <t>ゴウケイ</t>
    </rPh>
    <phoneticPr fontId="1"/>
  </si>
  <si>
    <t>振込金額小計</t>
    <rPh sb="0" eb="2">
      <t>フリコミ</t>
    </rPh>
    <rPh sb="2" eb="4">
      <t>キンガク</t>
    </rPh>
    <rPh sb="4" eb="6">
      <t>ショウケイ</t>
    </rPh>
    <phoneticPr fontId="1"/>
  </si>
  <si>
    <t>手数料小計</t>
    <rPh sb="0" eb="3">
      <t>テスウリョウ</t>
    </rPh>
    <rPh sb="3" eb="5">
      <t>ショウケイ</t>
    </rPh>
    <phoneticPr fontId="1"/>
  </si>
  <si>
    <t>検印</t>
    <rPh sb="0" eb="2">
      <t>ケンイン</t>
    </rPh>
    <phoneticPr fontId="1"/>
  </si>
  <si>
    <t>精査</t>
    <rPh sb="0" eb="2">
      <t>セイサ</t>
    </rPh>
    <phoneticPr fontId="1"/>
  </si>
  <si>
    <t>記帳</t>
    <rPh sb="0" eb="2">
      <t>キチョウ</t>
    </rPh>
    <phoneticPr fontId="1"/>
  </si>
  <si>
    <t>受付</t>
    <rPh sb="0" eb="2">
      <t>ウケツケ</t>
    </rPh>
    <phoneticPr fontId="1"/>
  </si>
  <si>
    <t>【信用組合使用欄】</t>
    <phoneticPr fontId="1"/>
  </si>
  <si>
    <t>信組記入欄</t>
    <rPh sb="0" eb="2">
      <t>シンクミ</t>
    </rPh>
    <rPh sb="2" eb="4">
      <t>キニュウ</t>
    </rPh>
    <rPh sb="4" eb="5">
      <t>ラン</t>
    </rPh>
    <phoneticPr fontId="1"/>
  </si>
  <si>
    <t>□</t>
    <phoneticPr fontId="1"/>
  </si>
  <si>
    <t>面識あり</t>
    <rPh sb="0" eb="2">
      <t>メンシキ</t>
    </rPh>
    <phoneticPr fontId="1"/>
  </si>
  <si>
    <t>確認記録書</t>
    <rPh sb="0" eb="2">
      <t>カクニン</t>
    </rPh>
    <rPh sb="2" eb="5">
      <t>キロクショ</t>
    </rPh>
    <phoneticPr fontId="1"/>
  </si>
  <si>
    <t>職員証・資格確認書・運転免許証</t>
    <rPh sb="0" eb="2">
      <t>ショクイン</t>
    </rPh>
    <rPh sb="2" eb="3">
      <t>ショウ</t>
    </rPh>
    <rPh sb="4" eb="6">
      <t>シカク</t>
    </rPh>
    <rPh sb="6" eb="9">
      <t>カクニンショ</t>
    </rPh>
    <rPh sb="10" eb="12">
      <t>ウンテン</t>
    </rPh>
    <rPh sb="12" eb="15">
      <t>メンキョショウ</t>
    </rPh>
    <phoneticPr fontId="1"/>
  </si>
  <si>
    <t>通帳・カード提示</t>
    <rPh sb="0" eb="2">
      <t>ツウチョウ</t>
    </rPh>
    <rPh sb="6" eb="8">
      <t>テイジ</t>
    </rPh>
    <phoneticPr fontId="1"/>
  </si>
  <si>
    <t>（</t>
    <phoneticPr fontId="1"/>
  </si>
  <si>
    <t>№</t>
    <phoneticPr fontId="1"/>
  </si>
  <si>
    <t>）</t>
    <phoneticPr fontId="1"/>
  </si>
  <si>
    <t>確認</t>
    <rPh sb="0" eb="2">
      <t>カクニン</t>
    </rPh>
    <phoneticPr fontId="1"/>
  </si>
  <si>
    <t>受付日</t>
    <rPh sb="0" eb="2">
      <t>ウケツケ</t>
    </rPh>
    <rPh sb="2" eb="3">
      <t>ビ</t>
    </rPh>
    <phoneticPr fontId="1"/>
  </si>
  <si>
    <t>処理日</t>
    <rPh sb="0" eb="2">
      <t>ショリ</t>
    </rPh>
    <rPh sb="2" eb="3">
      <t>ビ</t>
    </rPh>
    <phoneticPr fontId="1"/>
  </si>
  <si>
    <t>出納印</t>
    <rPh sb="0" eb="2">
      <t>スイトウ</t>
    </rPh>
    <rPh sb="2" eb="3">
      <t>イン</t>
    </rPh>
    <phoneticPr fontId="1"/>
  </si>
  <si>
    <t>備考欄または振替印</t>
    <rPh sb="0" eb="2">
      <t>ビコウ</t>
    </rPh>
    <rPh sb="2" eb="3">
      <t>ラン</t>
    </rPh>
    <rPh sb="6" eb="8">
      <t>フリカエ</t>
    </rPh>
    <rPh sb="8" eb="9">
      <t>イン</t>
    </rPh>
    <phoneticPr fontId="1"/>
  </si>
  <si>
    <t>※黄色の箇所を入力してください。</t>
    <rPh sb="1" eb="3">
      <t>キイロ</t>
    </rPh>
    <rPh sb="4" eb="6">
      <t>カショ</t>
    </rPh>
    <rPh sb="7" eb="9">
      <t>ニュウリョク</t>
    </rPh>
    <phoneticPr fontId="1"/>
  </si>
  <si>
    <t>作成日</t>
    <rPh sb="0" eb="2">
      <t>サクセイ</t>
    </rPh>
    <rPh sb="2" eb="3">
      <t>ビ</t>
    </rPh>
    <phoneticPr fontId="1"/>
  </si>
  <si>
    <t>振込区分</t>
    <rPh sb="0" eb="2">
      <t>フリコミ</t>
    </rPh>
    <rPh sb="2" eb="4">
      <t>クブン</t>
    </rPh>
    <phoneticPr fontId="1"/>
  </si>
  <si>
    <t>複数振込</t>
    <rPh sb="0" eb="2">
      <t>フクスウ</t>
    </rPh>
    <rPh sb="2" eb="4">
      <t>フリコミ</t>
    </rPh>
    <phoneticPr fontId="1"/>
  </si>
  <si>
    <t>給与振込</t>
    <rPh sb="0" eb="2">
      <t>キュウヨ</t>
    </rPh>
    <rPh sb="2" eb="4">
      <t>フリコミ</t>
    </rPh>
    <phoneticPr fontId="1"/>
  </si>
  <si>
    <t>様式第14号－2</t>
    <phoneticPr fontId="1"/>
  </si>
  <si>
    <t>※PC入力専用様式です。
　手書きでは受付できません。</t>
    <rPh sb="3" eb="5">
      <t>ニュウリョク</t>
    </rPh>
    <rPh sb="5" eb="7">
      <t>センヨウ</t>
    </rPh>
    <rPh sb="7" eb="9">
      <t>ヨウシキ</t>
    </rPh>
    <rPh sb="14" eb="16">
      <t>テガ</t>
    </rPh>
    <rPh sb="19" eb="21">
      <t>ウケツケ</t>
    </rPh>
    <phoneticPr fontId="1"/>
  </si>
  <si>
    <t>2026.05　制定</t>
    <rPh sb="8" eb="10">
      <t>セイテイ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</si>
</sst>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0000"/>
    <numFmt numFmtId="177" formatCode="0."/>
    <numFmt numFmtId="178" formatCode="000"/>
  </numFmts>
  <fonts count="7">
    <font>
      <sz val="11"/>
      <color theme="1"/>
      <name val="Yu Gothic"/>
      <family val="2"/>
      <scheme val="minor"/>
    </font>
    <font>
      <sz val="6"/>
      <name val="Yu Gothic"/>
      <family val="3"/>
      <charset val="128"/>
      <scheme val="minor"/>
    </font>
    <font>
      <sz val="8"/>
      <color theme="1"/>
      <name val="ＭＳ 明朝"/>
      <family val="1"/>
      <charset val="128"/>
    </font>
    <font>
      <sz val="18"/>
      <color theme="1"/>
      <name val="ＭＳ 明朝"/>
      <family val="1"/>
      <charset val="128"/>
    </font>
    <font>
      <sz val="11"/>
      <color theme="1"/>
      <name val="Yu Gothic"/>
      <family val="2"/>
      <scheme val="minor"/>
    </font>
    <font>
      <sz val="10"/>
      <color theme="1"/>
      <name val="ＭＳ 明朝"/>
      <family val="1"/>
      <charset val="128"/>
    </font>
    <font>
      <b/>
      <sz val="18"/>
      <color rgb="FFFF0000"/>
      <name val="ＭＳ 明朝"/>
      <family val="1"/>
      <charset val="128"/>
    </font>
  </fonts>
  <fills count="3">
    <fill>
      <patternFill patternType="none"/>
    </fill>
    <fill>
      <patternFill patternType="gray125"/>
    </fill>
    <fill>
      <patternFill patternType="solid">
        <fgColor rgb="FFFFFF00"/>
        <bgColor indexed="64"/>
      </patternFill>
    </fill>
  </fills>
  <borders count="9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style="thin">
        <color indexed="64"/>
      </left>
      <right/>
      <top/>
      <bottom style="dotted">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top/>
      <bottom/>
      <diagonal/>
    </border>
    <border>
      <left/>
      <right style="double">
        <color indexed="64"/>
      </right>
      <top/>
      <bottom style="dotted">
        <color indexed="64"/>
      </bottom>
      <diagonal/>
    </border>
    <border>
      <left/>
      <right style="double">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double">
        <color indexed="64"/>
      </left>
      <right style="hair">
        <color indexed="64"/>
      </right>
      <top style="hair">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style="double">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right style="double">
        <color auto="1"/>
      </right>
      <top/>
      <bottom style="thin">
        <color indexed="64"/>
      </bottom>
      <diagonal/>
    </border>
    <border>
      <left/>
      <right style="double">
        <color auto="1"/>
      </right>
      <top style="thin">
        <color indexed="64"/>
      </top>
      <bottom/>
      <diagonal/>
    </border>
  </borders>
  <cellStyleXfs count="2">
    <xf numFmtId="0" fontId="0" fillId="0" borderId="0"/>
    <xf numFmtId="6" fontId="4" fillId="0" borderId="0" applyFont="0" applyFill="0" applyBorder="0" applyAlignment="0" applyProtection="0">
      <alignment vertical="center"/>
    </xf>
  </cellStyleXfs>
  <cellXfs count="255">
    <xf numFmtId="0" fontId="0" fillId="0" borderId="0" xfId="0"/>
    <xf numFmtId="0" fontId="5" fillId="0" borderId="4"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center" vertical="center"/>
    </xf>
    <xf numFmtId="0" fontId="5" fillId="0" borderId="12" xfId="0" applyFont="1" applyFill="1" applyBorder="1" applyAlignment="1">
      <alignment vertical="center"/>
    </xf>
    <xf numFmtId="0" fontId="2" fillId="0" borderId="12" xfId="0" applyFont="1" applyFill="1" applyBorder="1" applyAlignment="1">
      <alignment vertical="center"/>
    </xf>
    <xf numFmtId="0" fontId="2" fillId="0" borderId="12" xfId="0" applyFont="1" applyFill="1" applyBorder="1" applyAlignment="1">
      <alignment horizontal="center" vertical="center"/>
    </xf>
    <xf numFmtId="0" fontId="2" fillId="0" borderId="13" xfId="0" applyFont="1" applyFill="1" applyBorder="1" applyAlignment="1">
      <alignment vertical="center"/>
    </xf>
    <xf numFmtId="0" fontId="5" fillId="0" borderId="0" xfId="0" applyFont="1" applyFill="1" applyAlignment="1">
      <alignment horizontal="center" vertical="center"/>
    </xf>
    <xf numFmtId="0" fontId="5" fillId="0" borderId="80" xfId="0" applyFont="1" applyFill="1" applyBorder="1" applyAlignment="1">
      <alignment horizontal="center" vertical="center"/>
    </xf>
    <xf numFmtId="6" fontId="5" fillId="0" borderId="0" xfId="1" applyFont="1" applyFill="1" applyBorder="1" applyAlignment="1">
      <alignment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vertical="center"/>
    </xf>
    <xf numFmtId="0" fontId="5" fillId="0" borderId="3" xfId="0" applyFont="1" applyFill="1" applyBorder="1" applyAlignment="1">
      <alignment vertical="center"/>
    </xf>
    <xf numFmtId="0" fontId="5" fillId="0" borderId="0" xfId="0" applyFont="1" applyFill="1" applyAlignment="1" applyProtection="1">
      <alignment vertical="center"/>
    </xf>
    <xf numFmtId="0" fontId="5" fillId="0" borderId="7" xfId="0" applyFont="1" applyFill="1" applyBorder="1" applyAlignment="1" applyProtection="1">
      <alignment vertical="center"/>
    </xf>
    <xf numFmtId="0" fontId="5" fillId="0" borderId="6" xfId="0" applyFont="1" applyFill="1" applyBorder="1" applyAlignment="1" applyProtection="1">
      <alignment vertical="center"/>
    </xf>
    <xf numFmtId="0" fontId="5" fillId="0" borderId="12"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vertical="center"/>
    </xf>
    <xf numFmtId="0" fontId="5" fillId="0" borderId="80"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5" fillId="0" borderId="4" xfId="0" applyFont="1" applyFill="1" applyBorder="1" applyAlignment="1" applyProtection="1">
      <alignment horizontal="center" vertical="center"/>
    </xf>
    <xf numFmtId="0" fontId="5" fillId="0" borderId="0" xfId="0" applyFont="1" applyFill="1" applyAlignment="1">
      <alignment horizontal="righ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6" xfId="0" applyFont="1" applyFill="1" applyBorder="1" applyAlignment="1">
      <alignment vertical="center"/>
    </xf>
    <xf numFmtId="0" fontId="6" fillId="2" borderId="0" xfId="0" applyFont="1" applyFill="1" applyBorder="1" applyAlignment="1">
      <alignment vertical="center"/>
    </xf>
    <xf numFmtId="0" fontId="6" fillId="2" borderId="18" xfId="0" applyFont="1" applyFill="1" applyBorder="1" applyAlignment="1">
      <alignment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6" fillId="2" borderId="13" xfId="0" applyFont="1" applyFill="1" applyBorder="1" applyAlignment="1">
      <alignment vertical="center"/>
    </xf>
    <xf numFmtId="0" fontId="5" fillId="0" borderId="0" xfId="0" applyFont="1" applyFill="1" applyAlignment="1">
      <alignment horizontal="center" vertical="center" textRotation="255" shrinkToFit="1"/>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0" xfId="0" applyFont="1" applyFill="1" applyBorder="1" applyAlignment="1">
      <alignment vertical="top"/>
    </xf>
    <xf numFmtId="0" fontId="2" fillId="0" borderId="16" xfId="0" applyFont="1" applyFill="1" applyBorder="1" applyAlignment="1" applyProtection="1">
      <alignment vertical="top"/>
      <protection locked="0"/>
    </xf>
    <xf numFmtId="0" fontId="2" fillId="0" borderId="0" xfId="0" applyFont="1" applyFill="1" applyBorder="1" applyAlignment="1" applyProtection="1">
      <alignment vertical="top"/>
      <protection locked="0"/>
    </xf>
    <xf numFmtId="0" fontId="2" fillId="0" borderId="18" xfId="0" applyFont="1" applyFill="1" applyBorder="1" applyAlignment="1" applyProtection="1">
      <alignment vertical="top"/>
      <protection locked="0"/>
    </xf>
    <xf numFmtId="0" fontId="2" fillId="0" borderId="11" xfId="0" applyFont="1" applyFill="1" applyBorder="1" applyAlignment="1" applyProtection="1">
      <alignment vertical="top"/>
      <protection locked="0"/>
    </xf>
    <xf numFmtId="0" fontId="2" fillId="0" borderId="12" xfId="0" applyFont="1" applyFill="1" applyBorder="1" applyAlignment="1" applyProtection="1">
      <alignment vertical="top"/>
      <protection locked="0"/>
    </xf>
    <xf numFmtId="0" fontId="2" fillId="0" borderId="13" xfId="0" applyFont="1" applyFill="1" applyBorder="1" applyAlignment="1" applyProtection="1">
      <alignment vertical="top"/>
      <protection locked="0"/>
    </xf>
    <xf numFmtId="0" fontId="5" fillId="0" borderId="0" xfId="0" applyFont="1" applyFill="1" applyAlignment="1">
      <alignment horizontal="center" vertical="center"/>
    </xf>
    <xf numFmtId="0" fontId="5" fillId="0" borderId="82" xfId="0" applyFont="1" applyFill="1" applyBorder="1" applyAlignment="1">
      <alignment horizontal="center" vertical="center" textRotation="255" shrinkToFit="1"/>
    </xf>
    <xf numFmtId="0" fontId="5" fillId="0" borderId="83" xfId="0" applyFont="1" applyFill="1" applyBorder="1" applyAlignment="1">
      <alignment horizontal="center" vertical="center" textRotation="255" shrinkToFit="1"/>
    </xf>
    <xf numFmtId="0" fontId="5" fillId="0" borderId="84" xfId="0" applyFont="1" applyFill="1" applyBorder="1" applyAlignment="1">
      <alignment horizontal="center" vertical="center" textRotation="255" shrinkToFit="1"/>
    </xf>
    <xf numFmtId="0" fontId="5" fillId="0" borderId="1" xfId="0" applyFont="1" applyFill="1" applyBorder="1" applyAlignment="1">
      <alignment vertical="center"/>
    </xf>
    <xf numFmtId="0" fontId="5" fillId="0" borderId="0"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0" xfId="0" applyFont="1" applyFill="1" applyBorder="1" applyAlignment="1">
      <alignment horizontal="center" vertical="center" textRotation="255" shrinkToFit="1"/>
    </xf>
    <xf numFmtId="0" fontId="5" fillId="0" borderId="20"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1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23" xfId="0" applyFont="1" applyFill="1" applyBorder="1" applyAlignment="1">
      <alignment horizontal="center" vertical="center"/>
    </xf>
    <xf numFmtId="6" fontId="5" fillId="0" borderId="76" xfId="1" applyFont="1" applyFill="1" applyBorder="1" applyAlignment="1">
      <alignment vertical="center" shrinkToFit="1"/>
    </xf>
    <xf numFmtId="6" fontId="5" fillId="0" borderId="77" xfId="1" applyFont="1" applyFill="1" applyBorder="1" applyAlignment="1">
      <alignment vertical="center" shrinkToFit="1"/>
    </xf>
    <xf numFmtId="6" fontId="5" fillId="0" borderId="75" xfId="1" applyFont="1" applyFill="1" applyBorder="1" applyAlignment="1">
      <alignment vertical="center" shrinkToFit="1"/>
    </xf>
    <xf numFmtId="6" fontId="5" fillId="0" borderId="60" xfId="1" applyFont="1" applyFill="1" applyBorder="1" applyAlignment="1">
      <alignment vertical="center" shrinkToFit="1"/>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177" fontId="5" fillId="0" borderId="15" xfId="0" applyNumberFormat="1" applyFont="1" applyFill="1" applyBorder="1" applyAlignment="1">
      <alignment horizontal="center" vertical="center"/>
    </xf>
    <xf numFmtId="177" fontId="5" fillId="0" borderId="9" xfId="0" applyNumberFormat="1" applyFont="1" applyFill="1" applyBorder="1" applyAlignment="1">
      <alignment horizontal="center" vertical="center"/>
    </xf>
    <xf numFmtId="177" fontId="5" fillId="0" borderId="56"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6" fontId="5" fillId="0" borderId="58" xfId="1" applyFont="1" applyFill="1" applyBorder="1" applyAlignment="1">
      <alignment horizontal="center" vertical="center"/>
    </xf>
    <xf numFmtId="6" fontId="5" fillId="0" borderId="54" xfId="1" applyFont="1" applyFill="1" applyBorder="1" applyAlignment="1">
      <alignment horizontal="right" vertical="center" shrinkToFit="1"/>
    </xf>
    <xf numFmtId="6" fontId="5" fillId="0" borderId="1" xfId="1" applyFont="1" applyFill="1" applyBorder="1" applyAlignment="1">
      <alignment horizontal="right" vertical="center" shrinkToFit="1"/>
    </xf>
    <xf numFmtId="6" fontId="5" fillId="0" borderId="2" xfId="1" applyFont="1" applyFill="1" applyBorder="1" applyAlignment="1">
      <alignment horizontal="right" vertical="center" shrinkToFit="1"/>
    </xf>
    <xf numFmtId="6" fontId="5" fillId="0" borderId="16" xfId="1" applyFont="1" applyFill="1" applyBorder="1" applyAlignment="1">
      <alignment horizontal="right" vertical="center" shrinkToFit="1"/>
    </xf>
    <xf numFmtId="6" fontId="5" fillId="0" borderId="0" xfId="1" applyFont="1" applyFill="1" applyBorder="1" applyAlignment="1">
      <alignment horizontal="right" vertical="center" shrinkToFit="1"/>
    </xf>
    <xf numFmtId="6" fontId="5" fillId="0" borderId="3" xfId="1" applyFont="1" applyFill="1" applyBorder="1" applyAlignment="1">
      <alignment horizontal="right" vertical="center" shrinkToFit="1"/>
    </xf>
    <xf numFmtId="6" fontId="5" fillId="0" borderId="55" xfId="1" applyFont="1" applyFill="1" applyBorder="1" applyAlignment="1">
      <alignment horizontal="right" vertical="center" shrinkToFit="1"/>
    </xf>
    <xf numFmtId="6" fontId="5" fillId="0" borderId="4" xfId="1" applyFont="1" applyFill="1" applyBorder="1" applyAlignment="1">
      <alignment horizontal="right" vertical="center" shrinkToFit="1"/>
    </xf>
    <xf numFmtId="6" fontId="5" fillId="0" borderId="5" xfId="1" applyFont="1" applyFill="1" applyBorder="1" applyAlignment="1">
      <alignment horizontal="right" vertical="center" shrinkToFit="1"/>
    </xf>
    <xf numFmtId="0" fontId="5" fillId="0" borderId="35"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wrapText="1"/>
      <protection locked="0"/>
    </xf>
    <xf numFmtId="0" fontId="5" fillId="0" borderId="40" xfId="0" applyFont="1" applyFill="1" applyBorder="1" applyAlignment="1" applyProtection="1">
      <alignment horizontal="center" vertical="center" wrapText="1"/>
      <protection locked="0"/>
    </xf>
    <xf numFmtId="0" fontId="5" fillId="0" borderId="32" xfId="0" applyFont="1" applyFill="1" applyBorder="1" applyAlignment="1" applyProtection="1">
      <alignment horizontal="center" vertical="center" shrinkToFit="1"/>
      <protection locked="0"/>
    </xf>
    <xf numFmtId="0" fontId="5" fillId="0" borderId="33" xfId="0" applyFont="1" applyFill="1" applyBorder="1" applyAlignment="1" applyProtection="1">
      <alignment horizontal="center" vertical="center" shrinkToFit="1"/>
      <protection locked="0"/>
    </xf>
    <xf numFmtId="0" fontId="5" fillId="0" borderId="34" xfId="0" applyFont="1" applyFill="1" applyBorder="1" applyAlignment="1" applyProtection="1">
      <alignment horizontal="center" vertical="center" shrinkToFit="1"/>
      <protection locked="0"/>
    </xf>
    <xf numFmtId="6" fontId="5" fillId="0" borderId="28" xfId="1" applyFont="1" applyFill="1" applyBorder="1" applyAlignment="1" applyProtection="1">
      <alignment horizontal="right" vertical="center" shrinkToFit="1"/>
      <protection locked="0"/>
    </xf>
    <xf numFmtId="6" fontId="5" fillId="0" borderId="29" xfId="1" applyFont="1" applyFill="1" applyBorder="1" applyAlignment="1" applyProtection="1">
      <alignment horizontal="right" vertical="center" shrinkToFit="1"/>
      <protection locked="0"/>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9" xfId="0" applyFont="1" applyFill="1" applyBorder="1" applyAlignment="1">
      <alignment horizontal="center" vertical="center"/>
    </xf>
    <xf numFmtId="0" fontId="2" fillId="0" borderId="87" xfId="0" applyFont="1" applyFill="1" applyBorder="1" applyAlignment="1">
      <alignment horizontal="center" vertical="center" textRotation="255"/>
    </xf>
    <xf numFmtId="0" fontId="2" fillId="0" borderId="88" xfId="0" applyFont="1" applyFill="1" applyBorder="1" applyAlignment="1">
      <alignment horizontal="center" vertical="center" textRotation="255"/>
    </xf>
    <xf numFmtId="0" fontId="5"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9"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5" fillId="0" borderId="8"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6" xfId="0" applyFont="1" applyFill="1" applyBorder="1" applyAlignment="1">
      <alignment horizontal="center" vertical="center" textRotation="255"/>
    </xf>
    <xf numFmtId="0" fontId="5" fillId="0" borderId="3"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5" fillId="0" borderId="15" xfId="0" applyFont="1" applyFill="1" applyBorder="1" applyAlignment="1">
      <alignment horizontal="center" vertical="center"/>
    </xf>
    <xf numFmtId="0" fontId="5" fillId="0" borderId="10"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2" fillId="0" borderId="85" xfId="0" applyFont="1" applyFill="1" applyBorder="1" applyAlignment="1">
      <alignment horizontal="center" vertical="center" textRotation="255"/>
    </xf>
    <xf numFmtId="0" fontId="2" fillId="0" borderId="86" xfId="0" applyFont="1" applyFill="1" applyBorder="1" applyAlignment="1">
      <alignment horizontal="center" vertical="center" textRotation="255"/>
    </xf>
    <xf numFmtId="0" fontId="5" fillId="0" borderId="55" xfId="0" applyFont="1" applyFill="1" applyBorder="1" applyAlignment="1">
      <alignment horizontal="center" vertical="center"/>
    </xf>
    <xf numFmtId="0" fontId="5" fillId="0" borderId="89" xfId="0" applyFont="1" applyFill="1" applyBorder="1" applyAlignment="1">
      <alignment horizontal="center" vertical="center"/>
    </xf>
    <xf numFmtId="0" fontId="5" fillId="0" borderId="5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9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0" xfId="0" applyFont="1" applyFill="1" applyAlignment="1" applyProtection="1">
      <alignment vertical="center"/>
    </xf>
    <xf numFmtId="6" fontId="5" fillId="0" borderId="46" xfId="1" applyFont="1" applyFill="1" applyBorder="1" applyAlignment="1">
      <alignment horizontal="right" vertical="center" shrinkToFit="1"/>
    </xf>
    <xf numFmtId="6" fontId="5" fillId="0" borderId="29" xfId="1" applyFont="1" applyFill="1" applyBorder="1" applyAlignment="1">
      <alignment horizontal="right" vertical="center" shrinkToFit="1"/>
    </xf>
    <xf numFmtId="6" fontId="5" fillId="0" borderId="30" xfId="1" applyFont="1" applyFill="1" applyBorder="1" applyAlignment="1">
      <alignment horizontal="right" vertical="center" shrinkToFit="1"/>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8" xfId="0"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176" fontId="5" fillId="0" borderId="20" xfId="0" applyNumberFormat="1" applyFont="1" applyFill="1" applyBorder="1" applyAlignment="1" applyProtection="1">
      <alignment horizontal="center" vertical="center"/>
      <protection locked="0"/>
    </xf>
    <xf numFmtId="0" fontId="5" fillId="0" borderId="20" xfId="0" applyNumberFormat="1" applyFont="1" applyFill="1" applyBorder="1" applyAlignment="1" applyProtection="1">
      <alignment horizontal="center" vertical="center" shrinkToFit="1"/>
      <protection locked="0"/>
    </xf>
    <xf numFmtId="178" fontId="5" fillId="0" borderId="1" xfId="0" applyNumberFormat="1" applyFont="1" applyFill="1" applyBorder="1" applyAlignment="1" applyProtection="1">
      <alignment horizontal="center" vertical="center" shrinkToFit="1"/>
      <protection locked="0"/>
    </xf>
    <xf numFmtId="178" fontId="5" fillId="0" borderId="0" xfId="0" applyNumberFormat="1" applyFont="1" applyFill="1" applyBorder="1" applyAlignment="1" applyProtection="1">
      <alignment horizontal="center" vertical="center" shrinkToFit="1"/>
      <protection locked="0"/>
    </xf>
    <xf numFmtId="178" fontId="5" fillId="0" borderId="4" xfId="0" applyNumberFormat="1" applyFont="1" applyFill="1" applyBorder="1" applyAlignment="1" applyProtection="1">
      <alignment horizontal="center" vertical="center" shrinkToFit="1"/>
      <protection locked="0"/>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0" borderId="54"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shrinkToFit="1"/>
      <protection locked="0"/>
    </xf>
    <xf numFmtId="0" fontId="5" fillId="0" borderId="16"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0" fontId="5" fillId="0" borderId="55" xfId="0" applyFont="1" applyFill="1" applyBorder="1" applyAlignment="1" applyProtection="1">
      <alignment horizontal="center" vertical="center" shrinkToFit="1"/>
      <protection locked="0"/>
    </xf>
    <xf numFmtId="0" fontId="5" fillId="0" borderId="4" xfId="0" applyFont="1" applyFill="1" applyBorder="1" applyAlignment="1" applyProtection="1">
      <alignment horizontal="center" vertical="center" shrinkToFit="1"/>
      <protection locked="0"/>
    </xf>
    <xf numFmtId="0" fontId="5" fillId="0" borderId="71"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72" xfId="0" applyFont="1" applyFill="1" applyBorder="1" applyAlignment="1" applyProtection="1">
      <alignment horizontal="center" vertical="center"/>
      <protection locked="0"/>
    </xf>
    <xf numFmtId="0" fontId="5" fillId="0" borderId="44" xfId="0" applyFont="1" applyFill="1" applyBorder="1" applyAlignment="1" applyProtection="1">
      <alignment horizontal="center" vertical="center"/>
      <protection locked="0"/>
    </xf>
    <xf numFmtId="0" fontId="5" fillId="0" borderId="73" xfId="0" applyFont="1" applyFill="1" applyBorder="1" applyAlignment="1" applyProtection="1">
      <alignment horizontal="center" vertical="center"/>
      <protection locked="0"/>
    </xf>
    <xf numFmtId="0" fontId="5" fillId="0" borderId="45" xfId="0" applyFont="1" applyFill="1" applyBorder="1" applyAlignment="1" applyProtection="1">
      <alignment horizontal="center" vertical="center"/>
      <protection locked="0"/>
    </xf>
    <xf numFmtId="0" fontId="5" fillId="0" borderId="53"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6" fontId="5" fillId="0" borderId="59" xfId="1" applyFont="1" applyFill="1" applyBorder="1" applyAlignment="1">
      <alignment horizontal="center" vertical="center"/>
    </xf>
    <xf numFmtId="6" fontId="5" fillId="0" borderId="23" xfId="1" applyFont="1" applyFill="1" applyBorder="1" applyAlignment="1">
      <alignment horizontal="center" vertical="center"/>
    </xf>
    <xf numFmtId="6" fontId="5" fillId="0" borderId="68" xfId="1"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6" fontId="5" fillId="0" borderId="60" xfId="1" applyFont="1" applyFill="1" applyBorder="1" applyAlignment="1">
      <alignment horizontal="center" vertical="center"/>
    </xf>
    <xf numFmtId="6" fontId="5" fillId="0" borderId="61" xfId="1" applyFont="1" applyFill="1" applyBorder="1" applyAlignment="1">
      <alignment horizontal="center" vertical="center"/>
    </xf>
    <xf numFmtId="0" fontId="5" fillId="0" borderId="57" xfId="0" applyFont="1" applyFill="1" applyBorder="1" applyAlignment="1">
      <alignment horizontal="center" vertical="center"/>
    </xf>
    <xf numFmtId="6" fontId="5" fillId="0" borderId="31" xfId="1" applyFont="1" applyFill="1" applyBorder="1" applyAlignment="1">
      <alignment horizontal="center" vertical="center"/>
    </xf>
    <xf numFmtId="176" fontId="5" fillId="0" borderId="23" xfId="0" applyNumberFormat="1" applyFont="1" applyFill="1" applyBorder="1" applyAlignment="1" applyProtection="1">
      <alignment horizontal="center" vertical="center"/>
      <protection locked="0"/>
    </xf>
    <xf numFmtId="6" fontId="5" fillId="0" borderId="24" xfId="1" applyFont="1" applyFill="1" applyBorder="1" applyAlignment="1" applyProtection="1">
      <alignment horizontal="right" vertical="center" shrinkToFit="1"/>
      <protection locked="0"/>
    </xf>
    <xf numFmtId="6" fontId="5" fillId="0" borderId="66" xfId="1" applyFont="1" applyFill="1" applyBorder="1" applyAlignment="1" applyProtection="1">
      <alignment horizontal="right" vertical="center" shrinkToFit="1"/>
      <protection locked="0"/>
    </xf>
    <xf numFmtId="0" fontId="5" fillId="0" borderId="63" xfId="0" applyFont="1" applyFill="1" applyBorder="1" applyAlignment="1" applyProtection="1">
      <alignment horizontal="center" vertical="center" wrapText="1"/>
      <protection locked="0"/>
    </xf>
    <xf numFmtId="0" fontId="5" fillId="0" borderId="64" xfId="0" applyFont="1" applyFill="1" applyBorder="1" applyAlignment="1" applyProtection="1">
      <alignment horizontal="center" vertical="center" wrapText="1"/>
      <protection locked="0"/>
    </xf>
    <xf numFmtId="0" fontId="5" fillId="0" borderId="65"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0" borderId="9"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2" fillId="0" borderId="85" xfId="0" applyFont="1" applyFill="1" applyBorder="1" applyAlignment="1" applyProtection="1">
      <alignment horizontal="center" vertical="center" textRotation="255"/>
    </xf>
    <xf numFmtId="0" fontId="2" fillId="0" borderId="86" xfId="0" applyFont="1" applyFill="1" applyBorder="1" applyAlignment="1" applyProtection="1">
      <alignment horizontal="center" vertical="center" textRotation="255"/>
    </xf>
    <xf numFmtId="0" fontId="5" fillId="0" borderId="0"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177" fontId="5" fillId="0" borderId="15" xfId="0" applyNumberFormat="1" applyFont="1" applyFill="1" applyBorder="1" applyAlignment="1" applyProtection="1">
      <alignment horizontal="center" vertical="center"/>
    </xf>
    <xf numFmtId="177" fontId="5" fillId="0" borderId="9" xfId="0" applyNumberFormat="1" applyFont="1" applyFill="1" applyBorder="1" applyAlignment="1" applyProtection="1">
      <alignment horizontal="center" vertical="center"/>
    </xf>
    <xf numFmtId="177" fontId="5" fillId="0" borderId="56" xfId="0" applyNumberFormat="1" applyFont="1" applyFill="1" applyBorder="1" applyAlignment="1" applyProtection="1">
      <alignment horizontal="center" vertical="center"/>
    </xf>
    <xf numFmtId="177" fontId="5" fillId="0" borderId="12" xfId="0" applyNumberFormat="1" applyFont="1" applyFill="1" applyBorder="1" applyAlignment="1" applyProtection="1">
      <alignment horizontal="center" vertical="center"/>
    </xf>
    <xf numFmtId="0" fontId="2" fillId="0" borderId="87" xfId="0" applyFont="1" applyFill="1" applyBorder="1" applyAlignment="1" applyProtection="1">
      <alignment horizontal="center" vertical="center" textRotation="255"/>
    </xf>
    <xf numFmtId="0" fontId="2" fillId="0" borderId="88" xfId="0" applyFont="1" applyFill="1" applyBorder="1" applyAlignment="1" applyProtection="1">
      <alignment horizontal="center" vertical="center" textRotation="255"/>
    </xf>
    <xf numFmtId="0" fontId="5" fillId="0" borderId="4" xfId="0" applyFont="1" applyFill="1" applyBorder="1" applyAlignment="1" applyProtection="1">
      <alignment horizontal="center" vertical="center"/>
    </xf>
    <xf numFmtId="0" fontId="5" fillId="0" borderId="74" xfId="0" applyFont="1" applyFill="1" applyBorder="1" applyAlignment="1" applyProtection="1">
      <alignment horizontal="center" vertical="center"/>
      <protection locked="0"/>
    </xf>
    <xf numFmtId="0" fontId="5" fillId="0" borderId="62" xfId="0" applyFont="1" applyFill="1" applyBorder="1" applyAlignment="1" applyProtection="1">
      <alignment horizontal="center" vertical="center"/>
      <protection locked="0"/>
    </xf>
    <xf numFmtId="178" fontId="5" fillId="0" borderId="12" xfId="0" applyNumberFormat="1" applyFont="1" applyFill="1" applyBorder="1" applyAlignment="1" applyProtection="1">
      <alignment horizontal="center" vertical="center" shrinkToFit="1"/>
      <protection locked="0"/>
    </xf>
    <xf numFmtId="0" fontId="5" fillId="0" borderId="19" xfId="0" applyFont="1" applyFill="1" applyBorder="1" applyAlignment="1">
      <alignment vertical="center" wrapText="1"/>
    </xf>
    <xf numFmtId="0" fontId="5" fillId="0" borderId="23" xfId="0" applyNumberFormat="1" applyFont="1" applyFill="1" applyBorder="1" applyAlignment="1" applyProtection="1">
      <alignment horizontal="center" vertical="center" shrinkToFit="1"/>
      <protection locked="0"/>
    </xf>
    <xf numFmtId="0" fontId="5" fillId="0" borderId="59" xfId="0" applyFont="1" applyFill="1" applyBorder="1" applyAlignment="1">
      <alignment horizontal="center" vertical="center"/>
    </xf>
    <xf numFmtId="0" fontId="5" fillId="0" borderId="68" xfId="0" applyFont="1" applyFill="1" applyBorder="1" applyAlignment="1">
      <alignment horizontal="center" vertical="center"/>
    </xf>
    <xf numFmtId="6" fontId="5" fillId="0" borderId="78" xfId="1" applyFont="1" applyFill="1" applyBorder="1" applyAlignment="1">
      <alignment vertical="center" shrinkToFit="1"/>
    </xf>
    <xf numFmtId="6" fontId="5" fillId="0" borderId="61" xfId="1" applyFont="1" applyFill="1" applyBorder="1" applyAlignment="1">
      <alignment vertical="center" shrinkToFit="1"/>
    </xf>
    <xf numFmtId="0" fontId="5" fillId="0" borderId="8"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9" xfId="0" applyFont="1" applyFill="1" applyBorder="1" applyAlignment="1" applyProtection="1">
      <alignment vertical="center"/>
    </xf>
    <xf numFmtId="0" fontId="5" fillId="0" borderId="10" xfId="0" applyFont="1" applyFill="1" applyBorder="1" applyAlignment="1" applyProtection="1">
      <alignment vertical="center"/>
    </xf>
    <xf numFmtId="0" fontId="5" fillId="0" borderId="12"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54" xfId="0" applyFont="1" applyFill="1" applyBorder="1" applyAlignment="1">
      <alignment horizontal="center" vertical="center"/>
    </xf>
    <xf numFmtId="0" fontId="5" fillId="0" borderId="90" xfId="0" applyFont="1" applyFill="1" applyBorder="1" applyAlignment="1">
      <alignment horizontal="center" vertical="center"/>
    </xf>
    <xf numFmtId="0" fontId="5" fillId="0" borderId="25"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xf>
    <xf numFmtId="0" fontId="5" fillId="0" borderId="8" xfId="0" applyFont="1" applyFill="1" applyBorder="1" applyAlignment="1" applyProtection="1">
      <alignment horizontal="center" vertical="center" textRotation="255"/>
    </xf>
    <xf numFmtId="0" fontId="5" fillId="0" borderId="14" xfId="0" applyFont="1" applyFill="1" applyBorder="1" applyAlignment="1" applyProtection="1">
      <alignment horizontal="center" vertical="center" textRotation="255"/>
    </xf>
    <xf numFmtId="0" fontId="5" fillId="0" borderId="16" xfId="0" applyFont="1" applyFill="1" applyBorder="1" applyAlignment="1" applyProtection="1">
      <alignment horizontal="center" vertical="center" textRotation="255"/>
    </xf>
    <xf numFmtId="0" fontId="5" fillId="0" borderId="3" xfId="0" applyFont="1" applyFill="1" applyBorder="1" applyAlignment="1" applyProtection="1">
      <alignment horizontal="center" vertical="center" textRotation="255"/>
    </xf>
    <xf numFmtId="0" fontId="5" fillId="0" borderId="11" xfId="0" applyFont="1" applyFill="1" applyBorder="1" applyAlignment="1" applyProtection="1">
      <alignment horizontal="center" vertical="center" textRotation="255"/>
    </xf>
    <xf numFmtId="0" fontId="5" fillId="0" borderId="19" xfId="0" applyFont="1" applyFill="1" applyBorder="1" applyAlignment="1" applyProtection="1">
      <alignment horizontal="center" vertical="center" textRotation="255"/>
    </xf>
    <xf numFmtId="0" fontId="5" fillId="0" borderId="15" xfId="0" applyFont="1" applyFill="1" applyBorder="1" applyAlignment="1" applyProtection="1">
      <alignment horizontal="center" vertical="center"/>
    </xf>
    <xf numFmtId="0" fontId="5" fillId="0" borderId="79" xfId="0" applyFont="1" applyFill="1" applyBorder="1" applyAlignment="1" applyProtection="1">
      <alignment horizontal="center" vertical="center"/>
    </xf>
    <xf numFmtId="0" fontId="5" fillId="0" borderId="80" xfId="0" applyFont="1" applyFill="1" applyBorder="1" applyAlignment="1" applyProtection="1">
      <alignment horizontal="center" vertical="center"/>
    </xf>
    <xf numFmtId="0" fontId="5" fillId="0" borderId="81" xfId="0" applyFont="1" applyFill="1" applyBorder="1" applyAlignment="1" applyProtection="1">
      <alignment horizontal="center" vertical="center"/>
    </xf>
    <xf numFmtId="0" fontId="6" fillId="2" borderId="8" xfId="0" applyFont="1" applyFill="1" applyBorder="1" applyAlignment="1">
      <alignment vertical="center" wrapText="1"/>
    </xf>
    <xf numFmtId="0" fontId="5" fillId="0" borderId="80"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81" xfId="0" applyFont="1" applyFill="1" applyBorder="1" applyAlignment="1">
      <alignment horizontal="center" vertical="center"/>
    </xf>
  </cellXfs>
  <cellStyles count="2">
    <cellStyle name="通貨" xfId="1" builtinId="7"/>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7326</xdr:colOff>
      <xdr:row>49</xdr:row>
      <xdr:rowOff>95250</xdr:rowOff>
    </xdr:from>
    <xdr:to>
      <xdr:col>17</xdr:col>
      <xdr:colOff>29826</xdr:colOff>
      <xdr:row>49</xdr:row>
      <xdr:rowOff>95250</xdr:rowOff>
    </xdr:to>
    <xdr:cxnSp macro="">
      <xdr:nvCxnSpPr>
        <xdr:cNvPr id="3" name="直線コネクタ 2">
          <a:extLst>
            <a:ext uri="{FF2B5EF4-FFF2-40B4-BE49-F238E27FC236}">
              <a16:creationId xmlns:a16="http://schemas.microsoft.com/office/drawing/2014/main" id="{8909B312-972E-40CF-AC0C-018C6ECA1A16}"/>
            </a:ext>
          </a:extLst>
        </xdr:cNvPr>
        <xdr:cNvCxnSpPr/>
      </xdr:nvCxnSpPr>
      <xdr:spPr>
        <a:xfrm flipH="1">
          <a:off x="7326" y="9429750"/>
          <a:ext cx="2880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168524</xdr:colOff>
      <xdr:row>49</xdr:row>
      <xdr:rowOff>95250</xdr:rowOff>
    </xdr:from>
    <xdr:to>
      <xdr:col>39</xdr:col>
      <xdr:colOff>524</xdr:colOff>
      <xdr:row>49</xdr:row>
      <xdr:rowOff>95250</xdr:rowOff>
    </xdr:to>
    <xdr:cxnSp macro="">
      <xdr:nvCxnSpPr>
        <xdr:cNvPr id="6" name="直線コネクタ 5">
          <a:extLst>
            <a:ext uri="{FF2B5EF4-FFF2-40B4-BE49-F238E27FC236}">
              <a16:creationId xmlns:a16="http://schemas.microsoft.com/office/drawing/2014/main" id="{0AC31005-512B-4F6D-A18A-BEE79BE2422C}"/>
            </a:ext>
          </a:extLst>
        </xdr:cNvPr>
        <xdr:cNvCxnSpPr/>
      </xdr:nvCxnSpPr>
      <xdr:spPr>
        <a:xfrm flipH="1">
          <a:off x="4169024" y="9429750"/>
          <a:ext cx="2880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44</xdr:row>
      <xdr:rowOff>123825</xdr:rowOff>
    </xdr:from>
    <xdr:to>
      <xdr:col>4</xdr:col>
      <xdr:colOff>138000</xdr:colOff>
      <xdr:row>49</xdr:row>
      <xdr:rowOff>71325</xdr:rowOff>
    </xdr:to>
    <xdr:sp macro="" textlink="">
      <xdr:nvSpPr>
        <xdr:cNvPr id="8" name="円弧 7">
          <a:extLst>
            <a:ext uri="{FF2B5EF4-FFF2-40B4-BE49-F238E27FC236}">
              <a16:creationId xmlns:a16="http://schemas.microsoft.com/office/drawing/2014/main" id="{BEA0AE3C-6BCB-4269-B26E-BAF4707F602D}"/>
            </a:ext>
          </a:extLst>
        </xdr:cNvPr>
        <xdr:cNvSpPr/>
      </xdr:nvSpPr>
      <xdr:spPr>
        <a:xfrm>
          <a:off x="0" y="8505825"/>
          <a:ext cx="900000" cy="900000"/>
        </a:xfrm>
        <a:prstGeom prst="arc">
          <a:avLst>
            <a:gd name="adj1" fmla="val 15499781"/>
            <a:gd name="adj2" fmla="val 618200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275"/>
  <sheetViews>
    <sheetView tabSelected="1" zoomScaleNormal="100" workbookViewId="0">
      <selection activeCell="C2" sqref="C2:AM4"/>
    </sheetView>
  </sheetViews>
  <sheetFormatPr defaultColWidth="2.5" defaultRowHeight="15" customHeight="1"/>
  <cols>
    <col min="1" max="2" width="2.5" style="3"/>
    <col min="3" max="3" width="2.5" style="3" customWidth="1"/>
    <col min="4" max="41" width="2.5" style="3"/>
    <col min="42" max="59" width="2.5" style="3" hidden="1" customWidth="1"/>
    <col min="60" max="60" width="0" style="3" hidden="1" customWidth="1"/>
    <col min="61" max="16384" width="2.5" style="3"/>
  </cols>
  <sheetData>
    <row r="1" spans="1:80" s="2" customFormat="1" ht="15" customHeight="1" thickBot="1">
      <c r="A1" s="11"/>
      <c r="B1" s="11"/>
      <c r="C1" s="149" t="s">
        <v>69</v>
      </c>
      <c r="D1" s="149"/>
      <c r="E1" s="149"/>
      <c r="F1" s="149"/>
      <c r="G1" s="149"/>
      <c r="Z1" s="66" t="s">
        <v>65</v>
      </c>
      <c r="AA1" s="66"/>
      <c r="AB1" s="66"/>
      <c r="AC1" s="66"/>
      <c r="AD1" s="129"/>
      <c r="AE1" s="129"/>
      <c r="AF1" s="129"/>
      <c r="AG1" s="1" t="s">
        <v>12</v>
      </c>
      <c r="AH1" s="129"/>
      <c r="AI1" s="129"/>
      <c r="AJ1" s="1" t="s">
        <v>11</v>
      </c>
      <c r="AK1" s="129"/>
      <c r="AL1" s="129"/>
      <c r="AM1" s="1" t="s">
        <v>10</v>
      </c>
    </row>
    <row r="2" spans="1:80" ht="15" customHeight="1" thickTop="1">
      <c r="C2" s="130" t="s">
        <v>0</v>
      </c>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BI2" s="29" t="s">
        <v>64</v>
      </c>
      <c r="BJ2" s="30"/>
      <c r="BK2" s="30"/>
      <c r="BL2" s="30"/>
      <c r="BM2" s="30"/>
      <c r="BN2" s="30"/>
      <c r="BO2" s="30"/>
      <c r="BP2" s="30"/>
      <c r="BQ2" s="30"/>
      <c r="BR2" s="30"/>
      <c r="BS2" s="30"/>
      <c r="BT2" s="30"/>
      <c r="BU2" s="30"/>
      <c r="BV2" s="30"/>
      <c r="BW2" s="30"/>
      <c r="BX2" s="30"/>
      <c r="BY2" s="30"/>
      <c r="BZ2" s="30"/>
      <c r="CA2" s="30"/>
      <c r="CB2" s="31"/>
    </row>
    <row r="3" spans="1:80" ht="15" customHeight="1">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BI3" s="32"/>
      <c r="BJ3" s="33"/>
      <c r="BK3" s="33"/>
      <c r="BL3" s="33"/>
      <c r="BM3" s="33"/>
      <c r="BN3" s="33"/>
      <c r="BO3" s="33"/>
      <c r="BP3" s="33"/>
      <c r="BQ3" s="33"/>
      <c r="BR3" s="33"/>
      <c r="BS3" s="33"/>
      <c r="BT3" s="33"/>
      <c r="BU3" s="33"/>
      <c r="BV3" s="33"/>
      <c r="BW3" s="33"/>
      <c r="BX3" s="33"/>
      <c r="BY3" s="33"/>
      <c r="BZ3" s="33"/>
      <c r="CA3" s="33"/>
      <c r="CB3" s="34"/>
    </row>
    <row r="4" spans="1:80" ht="15" customHeight="1" thickBot="1">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BI4" s="35"/>
      <c r="BJ4" s="36"/>
      <c r="BK4" s="36"/>
      <c r="BL4" s="36"/>
      <c r="BM4" s="36"/>
      <c r="BN4" s="36"/>
      <c r="BO4" s="36"/>
      <c r="BP4" s="36"/>
      <c r="BQ4" s="36"/>
      <c r="BR4" s="36"/>
      <c r="BS4" s="36"/>
      <c r="BT4" s="36"/>
      <c r="BU4" s="36"/>
      <c r="BV4" s="36"/>
      <c r="BW4" s="36"/>
      <c r="BX4" s="36"/>
      <c r="BY4" s="36"/>
      <c r="BZ4" s="36"/>
      <c r="CA4" s="36"/>
      <c r="CB4" s="37"/>
    </row>
    <row r="5" spans="1:80" ht="15" customHeight="1" thickTop="1" thickBot="1">
      <c r="C5" s="131" t="s">
        <v>4</v>
      </c>
      <c r="D5" s="132"/>
      <c r="E5" s="137" t="s">
        <v>2</v>
      </c>
      <c r="F5" s="118"/>
      <c r="G5" s="118"/>
      <c r="H5" s="127"/>
      <c r="I5" s="127"/>
      <c r="J5" s="127"/>
      <c r="K5" s="127"/>
      <c r="L5" s="127"/>
      <c r="M5" s="127"/>
      <c r="N5" s="127"/>
      <c r="O5" s="127"/>
      <c r="P5" s="127"/>
      <c r="Q5" s="127"/>
      <c r="R5" s="127"/>
      <c r="S5" s="127"/>
      <c r="T5" s="127"/>
      <c r="U5" s="127"/>
      <c r="V5" s="138"/>
      <c r="X5" s="117" t="s">
        <v>13</v>
      </c>
      <c r="Y5" s="118"/>
      <c r="Z5" s="118"/>
      <c r="AA5" s="119"/>
      <c r="AB5" s="127"/>
      <c r="AC5" s="127"/>
      <c r="AD5" s="127"/>
      <c r="AE5" s="118" t="s">
        <v>12</v>
      </c>
      <c r="AF5" s="127"/>
      <c r="AG5" s="127"/>
      <c r="AH5" s="118" t="s">
        <v>11</v>
      </c>
      <c r="AI5" s="127"/>
      <c r="AJ5" s="127"/>
      <c r="AK5" s="125" t="s">
        <v>10</v>
      </c>
    </row>
    <row r="6" spans="1:80" ht="15" customHeight="1" thickTop="1" thickBot="1">
      <c r="C6" s="133"/>
      <c r="D6" s="134"/>
      <c r="E6" s="4"/>
      <c r="F6" s="5"/>
      <c r="G6" s="5"/>
      <c r="H6" s="71"/>
      <c r="I6" s="71"/>
      <c r="J6" s="71"/>
      <c r="K6" s="71"/>
      <c r="L6" s="71"/>
      <c r="M6" s="71"/>
      <c r="N6" s="71"/>
      <c r="O6" s="71"/>
      <c r="P6" s="71"/>
      <c r="Q6" s="71"/>
      <c r="R6" s="71"/>
      <c r="S6" s="71"/>
      <c r="T6" s="71"/>
      <c r="U6" s="71"/>
      <c r="V6" s="139"/>
      <c r="X6" s="120"/>
      <c r="Y6" s="121"/>
      <c r="Z6" s="121"/>
      <c r="AA6" s="122"/>
      <c r="AB6" s="128"/>
      <c r="AC6" s="128"/>
      <c r="AD6" s="128"/>
      <c r="AE6" s="121"/>
      <c r="AF6" s="128"/>
      <c r="AG6" s="128"/>
      <c r="AH6" s="121"/>
      <c r="AI6" s="128"/>
      <c r="AJ6" s="128"/>
      <c r="AK6" s="126"/>
      <c r="BI6" s="251" t="s">
        <v>70</v>
      </c>
      <c r="BJ6" s="30"/>
      <c r="BK6" s="30"/>
      <c r="BL6" s="30"/>
      <c r="BM6" s="30"/>
      <c r="BN6" s="30"/>
      <c r="BO6" s="30"/>
      <c r="BP6" s="30"/>
      <c r="BQ6" s="30"/>
      <c r="BR6" s="30"/>
      <c r="BS6" s="30"/>
      <c r="BT6" s="30"/>
      <c r="BU6" s="30"/>
      <c r="BV6" s="30"/>
      <c r="BW6" s="30"/>
      <c r="BX6" s="30"/>
      <c r="BY6" s="30"/>
      <c r="BZ6" s="30"/>
      <c r="CA6" s="30"/>
      <c r="CB6" s="31"/>
    </row>
    <row r="7" spans="1:80" ht="15" customHeight="1" thickTop="1" thickBot="1">
      <c r="C7" s="133"/>
      <c r="D7" s="134"/>
      <c r="E7" s="140" t="s">
        <v>5</v>
      </c>
      <c r="F7" s="70"/>
      <c r="G7" s="70"/>
      <c r="H7" s="70"/>
      <c r="I7" s="70"/>
      <c r="J7" s="70"/>
      <c r="K7" s="70"/>
      <c r="L7" s="70"/>
      <c r="M7" s="70"/>
      <c r="N7" s="70"/>
      <c r="O7" s="70"/>
      <c r="P7" s="70"/>
      <c r="Q7" s="70"/>
      <c r="R7" s="70"/>
      <c r="S7" s="70"/>
      <c r="T7" s="70"/>
      <c r="U7" s="63" t="s">
        <v>3</v>
      </c>
      <c r="V7" s="72"/>
      <c r="BI7" s="32"/>
      <c r="BJ7" s="33"/>
      <c r="BK7" s="33"/>
      <c r="BL7" s="33"/>
      <c r="BM7" s="33"/>
      <c r="BN7" s="33"/>
      <c r="BO7" s="33"/>
      <c r="BP7" s="33"/>
      <c r="BQ7" s="33"/>
      <c r="BR7" s="33"/>
      <c r="BS7" s="33"/>
      <c r="BT7" s="33"/>
      <c r="BU7" s="33"/>
      <c r="BV7" s="33"/>
      <c r="BW7" s="33"/>
      <c r="BX7" s="33"/>
      <c r="BY7" s="33"/>
      <c r="BZ7" s="33"/>
      <c r="CA7" s="33"/>
      <c r="CB7" s="34"/>
    </row>
    <row r="8" spans="1:80" ht="15" customHeight="1" thickTop="1">
      <c r="C8" s="133"/>
      <c r="D8" s="134"/>
      <c r="E8" s="141"/>
      <c r="F8" s="71"/>
      <c r="G8" s="71"/>
      <c r="H8" s="71"/>
      <c r="I8" s="71"/>
      <c r="J8" s="71"/>
      <c r="K8" s="71"/>
      <c r="L8" s="71"/>
      <c r="M8" s="71"/>
      <c r="N8" s="71"/>
      <c r="O8" s="71"/>
      <c r="P8" s="71"/>
      <c r="Q8" s="71"/>
      <c r="R8" s="71"/>
      <c r="S8" s="71"/>
      <c r="T8" s="71"/>
      <c r="U8" s="73"/>
      <c r="V8" s="74"/>
      <c r="X8" s="117" t="s">
        <v>18</v>
      </c>
      <c r="Y8" s="118"/>
      <c r="Z8" s="118"/>
      <c r="AA8" s="118"/>
      <c r="AB8" s="118"/>
      <c r="AC8" s="92" t="str">
        <f>IF(AE8="","",IF(AE8="組合員",1,2))</f>
        <v/>
      </c>
      <c r="AD8" s="93"/>
      <c r="AE8" s="127"/>
      <c r="AF8" s="127"/>
      <c r="AG8" s="127"/>
      <c r="AH8" s="138"/>
      <c r="AJ8" s="117" t="s">
        <v>66</v>
      </c>
      <c r="AK8" s="118"/>
      <c r="AL8" s="118"/>
      <c r="AM8" s="125"/>
      <c r="BI8" s="32"/>
      <c r="BJ8" s="33"/>
      <c r="BK8" s="33"/>
      <c r="BL8" s="33"/>
      <c r="BM8" s="33"/>
      <c r="BN8" s="33"/>
      <c r="BO8" s="33"/>
      <c r="BP8" s="33"/>
      <c r="BQ8" s="33"/>
      <c r="BR8" s="33"/>
      <c r="BS8" s="33"/>
      <c r="BT8" s="33"/>
      <c r="BU8" s="33"/>
      <c r="BV8" s="33"/>
      <c r="BW8" s="33"/>
      <c r="BX8" s="33"/>
      <c r="BY8" s="33"/>
      <c r="BZ8" s="33"/>
      <c r="CA8" s="33"/>
      <c r="CB8" s="34"/>
    </row>
    <row r="9" spans="1:80" ht="15" customHeight="1" thickBot="1">
      <c r="C9" s="133"/>
      <c r="D9" s="134"/>
      <c r="E9" s="123" t="s">
        <v>6</v>
      </c>
      <c r="F9" s="70"/>
      <c r="G9" s="70"/>
      <c r="H9" s="70"/>
      <c r="I9" s="70"/>
      <c r="J9" s="70"/>
      <c r="K9" s="70"/>
      <c r="L9" s="70"/>
      <c r="M9" s="70"/>
      <c r="N9" s="70"/>
      <c r="O9" s="70"/>
      <c r="P9" s="70"/>
      <c r="Q9" s="70"/>
      <c r="R9" s="70"/>
      <c r="S9" s="70"/>
      <c r="T9" s="70"/>
      <c r="U9" s="70"/>
      <c r="V9" s="156"/>
      <c r="X9" s="120"/>
      <c r="Y9" s="121"/>
      <c r="Z9" s="121"/>
      <c r="AA9" s="121"/>
      <c r="AB9" s="121"/>
      <c r="AC9" s="94"/>
      <c r="AD9" s="95"/>
      <c r="AE9" s="128"/>
      <c r="AF9" s="128"/>
      <c r="AG9" s="128"/>
      <c r="AH9" s="148"/>
      <c r="AJ9" s="142"/>
      <c r="AK9" s="66"/>
      <c r="AL9" s="66"/>
      <c r="AM9" s="143"/>
      <c r="AP9" s="69" t="s">
        <v>17</v>
      </c>
      <c r="AQ9" s="69"/>
      <c r="AR9" s="69"/>
      <c r="AS9" s="69"/>
      <c r="AU9" s="56" t="s">
        <v>67</v>
      </c>
      <c r="AV9" s="57"/>
      <c r="AW9" s="57"/>
      <c r="AX9" s="58"/>
      <c r="AZ9" s="56" t="s">
        <v>22</v>
      </c>
      <c r="BA9" s="57"/>
      <c r="BB9" s="57"/>
      <c r="BC9" s="58"/>
      <c r="BE9" s="69" t="s">
        <v>28</v>
      </c>
      <c r="BF9" s="69"/>
      <c r="BG9" s="69"/>
      <c r="BH9" s="56"/>
      <c r="BI9" s="32"/>
      <c r="BJ9" s="33"/>
      <c r="BK9" s="33"/>
      <c r="BL9" s="33"/>
      <c r="BM9" s="33"/>
      <c r="BN9" s="33"/>
      <c r="BO9" s="33"/>
      <c r="BP9" s="33"/>
      <c r="BQ9" s="33"/>
      <c r="BR9" s="33"/>
      <c r="BS9" s="33"/>
      <c r="BT9" s="33"/>
      <c r="BU9" s="33"/>
      <c r="BV9" s="33"/>
      <c r="BW9" s="33"/>
      <c r="BX9" s="33"/>
      <c r="BY9" s="33"/>
      <c r="BZ9" s="33"/>
      <c r="CA9" s="33"/>
      <c r="CB9" s="34"/>
    </row>
    <row r="10" spans="1:80" ht="15" customHeight="1" thickTop="1" thickBot="1">
      <c r="C10" s="133"/>
      <c r="D10" s="134"/>
      <c r="E10" s="123"/>
      <c r="F10" s="70"/>
      <c r="G10" s="70"/>
      <c r="H10" s="70"/>
      <c r="I10" s="70"/>
      <c r="J10" s="70"/>
      <c r="K10" s="70"/>
      <c r="L10" s="70"/>
      <c r="M10" s="70"/>
      <c r="N10" s="70"/>
      <c r="O10" s="70"/>
      <c r="P10" s="70"/>
      <c r="Q10" s="70"/>
      <c r="R10" s="70"/>
      <c r="S10" s="70"/>
      <c r="T10" s="70"/>
      <c r="U10" s="70"/>
      <c r="V10" s="156"/>
      <c r="AJ10" s="144"/>
      <c r="AK10" s="145"/>
      <c r="AL10" s="145"/>
      <c r="AM10" s="146"/>
      <c r="AP10" s="69" t="s">
        <v>19</v>
      </c>
      <c r="AQ10" s="69"/>
      <c r="AR10" s="69"/>
      <c r="AS10" s="69"/>
      <c r="AU10" s="56" t="s">
        <v>68</v>
      </c>
      <c r="AV10" s="57"/>
      <c r="AW10" s="57"/>
      <c r="AX10" s="58"/>
      <c r="AZ10" s="56" t="s">
        <v>23</v>
      </c>
      <c r="BA10" s="57"/>
      <c r="BB10" s="57"/>
      <c r="BC10" s="58"/>
      <c r="BE10" s="69" t="s">
        <v>29</v>
      </c>
      <c r="BF10" s="69"/>
      <c r="BG10" s="69"/>
      <c r="BH10" s="56"/>
      <c r="BI10" s="32"/>
      <c r="BJ10" s="33"/>
      <c r="BK10" s="33"/>
      <c r="BL10" s="33"/>
      <c r="BM10" s="33"/>
      <c r="BN10" s="33"/>
      <c r="BO10" s="33"/>
      <c r="BP10" s="33"/>
      <c r="BQ10" s="33"/>
      <c r="BR10" s="33"/>
      <c r="BS10" s="33"/>
      <c r="BT10" s="33"/>
      <c r="BU10" s="33"/>
      <c r="BV10" s="33"/>
      <c r="BW10" s="33"/>
      <c r="BX10" s="33"/>
      <c r="BY10" s="33"/>
      <c r="BZ10" s="33"/>
      <c r="CA10" s="33"/>
      <c r="CB10" s="34"/>
    </row>
    <row r="11" spans="1:80" ht="15" customHeight="1" thickTop="1" thickBot="1">
      <c r="C11" s="135"/>
      <c r="D11" s="136"/>
      <c r="E11" s="124"/>
      <c r="F11" s="7"/>
      <c r="G11" s="7"/>
      <c r="H11" s="7"/>
      <c r="I11" s="8" t="s">
        <v>7</v>
      </c>
      <c r="J11" s="8"/>
      <c r="K11" s="157"/>
      <c r="L11" s="157"/>
      <c r="M11" s="157"/>
      <c r="N11" s="9" t="s">
        <v>8</v>
      </c>
      <c r="O11" s="157"/>
      <c r="P11" s="157"/>
      <c r="Q11" s="157"/>
      <c r="R11" s="9" t="s">
        <v>8</v>
      </c>
      <c r="S11" s="157"/>
      <c r="T11" s="157"/>
      <c r="U11" s="157"/>
      <c r="V11" s="10" t="s">
        <v>9</v>
      </c>
      <c r="X11" s="253">
        <v>1</v>
      </c>
      <c r="Y11" s="252"/>
      <c r="Z11" s="252" t="s">
        <v>40</v>
      </c>
      <c r="AA11" s="252"/>
      <c r="AB11" s="12" t="s">
        <v>39</v>
      </c>
      <c r="AC11" s="252" t="str">
        <f>IF(AF15="","",_xlfn.IFS(AC66="5","5",AC66="4","4",AC66="3","3",AC66="2","2",AF70="","1"))</f>
        <v/>
      </c>
      <c r="AD11" s="252"/>
      <c r="AE11" s="252" t="s">
        <v>38</v>
      </c>
      <c r="AF11" s="254"/>
      <c r="AJ11" s="147"/>
      <c r="AK11" s="128"/>
      <c r="AL11" s="128"/>
      <c r="AM11" s="148"/>
      <c r="AZ11" s="56" t="s">
        <v>24</v>
      </c>
      <c r="BA11" s="57"/>
      <c r="BB11" s="57"/>
      <c r="BC11" s="58"/>
      <c r="BE11" s="69" t="s">
        <v>30</v>
      </c>
      <c r="BF11" s="69"/>
      <c r="BG11" s="69"/>
      <c r="BH11" s="56"/>
      <c r="BI11" s="35"/>
      <c r="BJ11" s="36"/>
      <c r="BK11" s="36"/>
      <c r="BL11" s="36"/>
      <c r="BM11" s="36"/>
      <c r="BN11" s="36"/>
      <c r="BO11" s="36"/>
      <c r="BP11" s="36"/>
      <c r="BQ11" s="36"/>
      <c r="BR11" s="36"/>
      <c r="BS11" s="36"/>
      <c r="BT11" s="36"/>
      <c r="BU11" s="36"/>
      <c r="BV11" s="36"/>
      <c r="BW11" s="36"/>
      <c r="BX11" s="36"/>
      <c r="BY11" s="36"/>
      <c r="BZ11" s="36"/>
      <c r="CA11" s="36"/>
      <c r="CB11" s="37"/>
    </row>
    <row r="12" spans="1:80" ht="15" customHeight="1" thickTop="1" thickBot="1">
      <c r="AZ12" s="56" t="s">
        <v>25</v>
      </c>
      <c r="BA12" s="57"/>
      <c r="BB12" s="57"/>
      <c r="BC12" s="58"/>
      <c r="BE12" s="69" t="s">
        <v>31</v>
      </c>
      <c r="BF12" s="69"/>
      <c r="BG12" s="69"/>
      <c r="BH12" s="69"/>
    </row>
    <row r="13" spans="1:80" ht="15" customHeight="1" thickTop="1">
      <c r="C13" s="69" t="s">
        <v>20</v>
      </c>
      <c r="D13" s="56"/>
      <c r="E13" s="75" t="s">
        <v>14</v>
      </c>
      <c r="F13" s="76"/>
      <c r="G13" s="76"/>
      <c r="H13" s="76"/>
      <c r="I13" s="76"/>
      <c r="J13" s="76"/>
      <c r="K13" s="76"/>
      <c r="L13" s="76"/>
      <c r="M13" s="76"/>
      <c r="N13" s="77"/>
      <c r="O13" s="181" t="s">
        <v>32</v>
      </c>
      <c r="P13" s="181"/>
      <c r="Q13" s="153" t="s">
        <v>15</v>
      </c>
      <c r="R13" s="153"/>
      <c r="S13" s="153"/>
      <c r="T13" s="153"/>
      <c r="U13" s="86" t="s">
        <v>33</v>
      </c>
      <c r="V13" s="87"/>
      <c r="W13" s="87"/>
      <c r="X13" s="87"/>
      <c r="Y13" s="87"/>
      <c r="Z13" s="87"/>
      <c r="AA13" s="87"/>
      <c r="AB13" s="87"/>
      <c r="AC13" s="87"/>
      <c r="AD13" s="87"/>
      <c r="AE13" s="88"/>
      <c r="AF13" s="153" t="s">
        <v>34</v>
      </c>
      <c r="AG13" s="153"/>
      <c r="AH13" s="153"/>
      <c r="AI13" s="153"/>
      <c r="AJ13" s="154"/>
      <c r="AK13" s="58" t="s">
        <v>35</v>
      </c>
      <c r="AL13" s="69"/>
      <c r="AM13" s="69"/>
    </row>
    <row r="14" spans="1:80" ht="15" customHeight="1" thickBot="1">
      <c r="C14" s="69"/>
      <c r="D14" s="56"/>
      <c r="E14" s="180" t="s">
        <v>21</v>
      </c>
      <c r="F14" s="158"/>
      <c r="G14" s="158"/>
      <c r="H14" s="158"/>
      <c r="I14" s="158"/>
      <c r="J14" s="158"/>
      <c r="K14" s="158" t="s">
        <v>27</v>
      </c>
      <c r="L14" s="158"/>
      <c r="M14" s="158"/>
      <c r="N14" s="159"/>
      <c r="O14" s="182"/>
      <c r="P14" s="182"/>
      <c r="Q14" s="69"/>
      <c r="R14" s="69"/>
      <c r="S14" s="69"/>
      <c r="T14" s="69"/>
      <c r="U14" s="89" t="s">
        <v>16</v>
      </c>
      <c r="V14" s="90"/>
      <c r="W14" s="90"/>
      <c r="X14" s="90"/>
      <c r="Y14" s="90"/>
      <c r="Z14" s="90"/>
      <c r="AA14" s="90"/>
      <c r="AB14" s="90"/>
      <c r="AC14" s="90"/>
      <c r="AD14" s="90"/>
      <c r="AE14" s="91"/>
      <c r="AF14" s="69"/>
      <c r="AG14" s="69"/>
      <c r="AH14" s="69"/>
      <c r="AI14" s="69"/>
      <c r="AJ14" s="155"/>
      <c r="AK14" s="58"/>
      <c r="AL14" s="69"/>
      <c r="AM14" s="69"/>
      <c r="AZ14" s="191" t="s">
        <v>36</v>
      </c>
      <c r="BA14" s="191"/>
      <c r="BB14" s="191"/>
      <c r="BC14" s="191"/>
      <c r="BD14" s="191" t="s">
        <v>37</v>
      </c>
      <c r="BE14" s="191"/>
      <c r="BF14" s="191"/>
      <c r="BG14" s="191"/>
    </row>
    <row r="15" spans="1:80" ht="15" customHeight="1">
      <c r="C15" s="69">
        <v>1</v>
      </c>
      <c r="D15" s="56"/>
      <c r="E15" s="168"/>
      <c r="F15" s="169"/>
      <c r="G15" s="169"/>
      <c r="H15" s="169"/>
      <c r="I15" s="174"/>
      <c r="J15" s="175"/>
      <c r="K15" s="162"/>
      <c r="L15" s="162"/>
      <c r="M15" s="162"/>
      <c r="N15" s="165" t="s">
        <v>26</v>
      </c>
      <c r="O15" s="161"/>
      <c r="P15" s="161"/>
      <c r="Q15" s="160"/>
      <c r="R15" s="160"/>
      <c r="S15" s="160"/>
      <c r="T15" s="160"/>
      <c r="U15" s="112"/>
      <c r="V15" s="113"/>
      <c r="W15" s="113"/>
      <c r="X15" s="113"/>
      <c r="Y15" s="113"/>
      <c r="Z15" s="113"/>
      <c r="AA15" s="113"/>
      <c r="AB15" s="113"/>
      <c r="AC15" s="113"/>
      <c r="AD15" s="113"/>
      <c r="AE15" s="114"/>
      <c r="AF15" s="115"/>
      <c r="AG15" s="116"/>
      <c r="AH15" s="116"/>
      <c r="AI15" s="116"/>
      <c r="AJ15" s="116"/>
      <c r="AK15" s="150" t="str">
        <f>IF(AF15="","",IF($AJ$10="給与振込","0",IF(AF15&gt;=50000,BD17,AZ17)))</f>
        <v/>
      </c>
      <c r="AL15" s="151"/>
      <c r="AM15" s="152"/>
      <c r="AU15" s="190" t="s">
        <v>17</v>
      </c>
      <c r="AV15" s="79"/>
      <c r="AW15" s="79"/>
      <c r="AX15" s="79"/>
      <c r="AY15" s="79"/>
      <c r="AZ15" s="96">
        <v>440</v>
      </c>
      <c r="BA15" s="96"/>
      <c r="BB15" s="96"/>
      <c r="BC15" s="96"/>
      <c r="BD15" s="96">
        <v>660</v>
      </c>
      <c r="BE15" s="96"/>
      <c r="BF15" s="96"/>
      <c r="BG15" s="183"/>
    </row>
    <row r="16" spans="1:80" ht="15" customHeight="1" thickBot="1">
      <c r="C16" s="69"/>
      <c r="D16" s="56"/>
      <c r="E16" s="170"/>
      <c r="F16" s="171"/>
      <c r="G16" s="171"/>
      <c r="H16" s="171"/>
      <c r="I16" s="176"/>
      <c r="J16" s="177"/>
      <c r="K16" s="163"/>
      <c r="L16" s="163"/>
      <c r="M16" s="163"/>
      <c r="N16" s="166"/>
      <c r="O16" s="161"/>
      <c r="P16" s="161"/>
      <c r="Q16" s="160"/>
      <c r="R16" s="160"/>
      <c r="S16" s="160"/>
      <c r="T16" s="160"/>
      <c r="U16" s="106"/>
      <c r="V16" s="107"/>
      <c r="W16" s="107"/>
      <c r="X16" s="107"/>
      <c r="Y16" s="107"/>
      <c r="Z16" s="107"/>
      <c r="AA16" s="107"/>
      <c r="AB16" s="107"/>
      <c r="AC16" s="107"/>
      <c r="AD16" s="107"/>
      <c r="AE16" s="108"/>
      <c r="AF16" s="115"/>
      <c r="AG16" s="116"/>
      <c r="AH16" s="116"/>
      <c r="AI16" s="116"/>
      <c r="AJ16" s="116"/>
      <c r="AK16" s="150"/>
      <c r="AL16" s="151"/>
      <c r="AM16" s="152"/>
      <c r="AU16" s="80" t="s">
        <v>19</v>
      </c>
      <c r="AV16" s="81"/>
      <c r="AW16" s="81"/>
      <c r="AX16" s="81"/>
      <c r="AY16" s="81"/>
      <c r="AZ16" s="184">
        <v>550</v>
      </c>
      <c r="BA16" s="184"/>
      <c r="BB16" s="184"/>
      <c r="BC16" s="184"/>
      <c r="BD16" s="184">
        <v>880</v>
      </c>
      <c r="BE16" s="184"/>
      <c r="BF16" s="184"/>
      <c r="BG16" s="185"/>
    </row>
    <row r="17" spans="3:59" ht="15" customHeight="1" thickTop="1" thickBot="1">
      <c r="C17" s="69"/>
      <c r="D17" s="56"/>
      <c r="E17" s="172"/>
      <c r="F17" s="173"/>
      <c r="G17" s="173"/>
      <c r="H17" s="173"/>
      <c r="I17" s="178"/>
      <c r="J17" s="179"/>
      <c r="K17" s="164"/>
      <c r="L17" s="164"/>
      <c r="M17" s="164"/>
      <c r="N17" s="167"/>
      <c r="O17" s="161"/>
      <c r="P17" s="161"/>
      <c r="Q17" s="160"/>
      <c r="R17" s="160"/>
      <c r="S17" s="160"/>
      <c r="T17" s="160"/>
      <c r="U17" s="109"/>
      <c r="V17" s="110"/>
      <c r="W17" s="110"/>
      <c r="X17" s="110"/>
      <c r="Y17" s="110"/>
      <c r="Z17" s="110"/>
      <c r="AA17" s="110"/>
      <c r="AB17" s="110"/>
      <c r="AC17" s="110"/>
      <c r="AD17" s="110"/>
      <c r="AE17" s="111"/>
      <c r="AF17" s="115"/>
      <c r="AG17" s="116"/>
      <c r="AH17" s="116"/>
      <c r="AI17" s="116"/>
      <c r="AJ17" s="116"/>
      <c r="AK17" s="150"/>
      <c r="AL17" s="151"/>
      <c r="AM17" s="152"/>
      <c r="AU17" s="186" t="str">
        <f>IF($AE$8="","",$AE$8)</f>
        <v/>
      </c>
      <c r="AV17" s="187"/>
      <c r="AW17" s="187"/>
      <c r="AX17" s="187"/>
      <c r="AY17" s="187"/>
      <c r="AZ17" s="188">
        <f>IF(AU17="組合員",AZ15,AZ16)</f>
        <v>550</v>
      </c>
      <c r="BA17" s="188"/>
      <c r="BB17" s="188"/>
      <c r="BC17" s="188"/>
      <c r="BD17" s="188">
        <f>IF(AU17="組合員",BD15,BD16)</f>
        <v>880</v>
      </c>
      <c r="BE17" s="188"/>
      <c r="BF17" s="188"/>
      <c r="BG17" s="189"/>
    </row>
    <row r="18" spans="3:59" ht="15" customHeight="1">
      <c r="C18" s="69">
        <v>2</v>
      </c>
      <c r="D18" s="56"/>
      <c r="E18" s="168"/>
      <c r="F18" s="169"/>
      <c r="G18" s="169"/>
      <c r="H18" s="169"/>
      <c r="I18" s="174"/>
      <c r="J18" s="175"/>
      <c r="K18" s="162"/>
      <c r="L18" s="162"/>
      <c r="M18" s="162"/>
      <c r="N18" s="165" t="s">
        <v>26</v>
      </c>
      <c r="O18" s="161"/>
      <c r="P18" s="161"/>
      <c r="Q18" s="160"/>
      <c r="R18" s="160"/>
      <c r="S18" s="160"/>
      <c r="T18" s="160"/>
      <c r="U18" s="112"/>
      <c r="V18" s="113"/>
      <c r="W18" s="113"/>
      <c r="X18" s="113"/>
      <c r="Y18" s="113"/>
      <c r="Z18" s="113"/>
      <c r="AA18" s="113"/>
      <c r="AB18" s="113"/>
      <c r="AC18" s="113"/>
      <c r="AD18" s="113"/>
      <c r="AE18" s="114"/>
      <c r="AF18" s="115"/>
      <c r="AG18" s="116"/>
      <c r="AH18" s="116"/>
      <c r="AI18" s="116"/>
      <c r="AJ18" s="116"/>
      <c r="AK18" s="97" t="str">
        <f t="shared" ref="AK18" si="0">IF(AF18="","",IF($AJ$10="給与振込","0",IF(AF18&gt;=50000,BD20,AZ20)))</f>
        <v/>
      </c>
      <c r="AL18" s="98"/>
      <c r="AM18" s="99"/>
      <c r="AU18" s="190" t="s">
        <v>17</v>
      </c>
      <c r="AV18" s="79"/>
      <c r="AW18" s="79"/>
      <c r="AX18" s="79"/>
      <c r="AY18" s="79"/>
      <c r="AZ18" s="96">
        <v>440</v>
      </c>
      <c r="BA18" s="96"/>
      <c r="BB18" s="96"/>
      <c r="BC18" s="96"/>
      <c r="BD18" s="96">
        <v>660</v>
      </c>
      <c r="BE18" s="96"/>
      <c r="BF18" s="96"/>
      <c r="BG18" s="183"/>
    </row>
    <row r="19" spans="3:59" ht="15" customHeight="1" thickBot="1">
      <c r="C19" s="69"/>
      <c r="D19" s="56"/>
      <c r="E19" s="170"/>
      <c r="F19" s="171"/>
      <c r="G19" s="171"/>
      <c r="H19" s="171"/>
      <c r="I19" s="176"/>
      <c r="J19" s="177"/>
      <c r="K19" s="163"/>
      <c r="L19" s="163"/>
      <c r="M19" s="163"/>
      <c r="N19" s="166"/>
      <c r="O19" s="161"/>
      <c r="P19" s="161"/>
      <c r="Q19" s="160"/>
      <c r="R19" s="160"/>
      <c r="S19" s="160"/>
      <c r="T19" s="160"/>
      <c r="U19" s="106"/>
      <c r="V19" s="107"/>
      <c r="W19" s="107"/>
      <c r="X19" s="107"/>
      <c r="Y19" s="107"/>
      <c r="Z19" s="107"/>
      <c r="AA19" s="107"/>
      <c r="AB19" s="107"/>
      <c r="AC19" s="107"/>
      <c r="AD19" s="107"/>
      <c r="AE19" s="108"/>
      <c r="AF19" s="115"/>
      <c r="AG19" s="116"/>
      <c r="AH19" s="116"/>
      <c r="AI19" s="116"/>
      <c r="AJ19" s="116"/>
      <c r="AK19" s="100"/>
      <c r="AL19" s="101"/>
      <c r="AM19" s="102"/>
      <c r="AU19" s="80" t="s">
        <v>19</v>
      </c>
      <c r="AV19" s="81"/>
      <c r="AW19" s="81"/>
      <c r="AX19" s="81"/>
      <c r="AY19" s="81"/>
      <c r="AZ19" s="184">
        <v>550</v>
      </c>
      <c r="BA19" s="184"/>
      <c r="BB19" s="184"/>
      <c r="BC19" s="184"/>
      <c r="BD19" s="184">
        <v>880</v>
      </c>
      <c r="BE19" s="184"/>
      <c r="BF19" s="184"/>
      <c r="BG19" s="185"/>
    </row>
    <row r="20" spans="3:59" ht="15" customHeight="1" thickTop="1" thickBot="1">
      <c r="C20" s="69"/>
      <c r="D20" s="56"/>
      <c r="E20" s="172"/>
      <c r="F20" s="173"/>
      <c r="G20" s="173"/>
      <c r="H20" s="173"/>
      <c r="I20" s="178"/>
      <c r="J20" s="179"/>
      <c r="K20" s="164"/>
      <c r="L20" s="164"/>
      <c r="M20" s="164"/>
      <c r="N20" s="167"/>
      <c r="O20" s="161"/>
      <c r="P20" s="161"/>
      <c r="Q20" s="160"/>
      <c r="R20" s="160"/>
      <c r="S20" s="160"/>
      <c r="T20" s="160"/>
      <c r="U20" s="109"/>
      <c r="V20" s="110"/>
      <c r="W20" s="110"/>
      <c r="X20" s="110"/>
      <c r="Y20" s="110"/>
      <c r="Z20" s="110"/>
      <c r="AA20" s="110"/>
      <c r="AB20" s="110"/>
      <c r="AC20" s="110"/>
      <c r="AD20" s="110"/>
      <c r="AE20" s="111"/>
      <c r="AF20" s="115"/>
      <c r="AG20" s="116"/>
      <c r="AH20" s="116"/>
      <c r="AI20" s="116"/>
      <c r="AJ20" s="116"/>
      <c r="AK20" s="103"/>
      <c r="AL20" s="104"/>
      <c r="AM20" s="105"/>
      <c r="AU20" s="186" t="str">
        <f>IF($AE$8="","",$AE$8)</f>
        <v/>
      </c>
      <c r="AV20" s="187"/>
      <c r="AW20" s="187"/>
      <c r="AX20" s="187"/>
      <c r="AY20" s="187"/>
      <c r="AZ20" s="188">
        <f>IF(AU20="組合員",AZ18,AZ19)</f>
        <v>550</v>
      </c>
      <c r="BA20" s="188"/>
      <c r="BB20" s="188"/>
      <c r="BC20" s="188"/>
      <c r="BD20" s="188">
        <f>IF(AU20="組合員",BD18,BD19)</f>
        <v>880</v>
      </c>
      <c r="BE20" s="188"/>
      <c r="BF20" s="188"/>
      <c r="BG20" s="189"/>
    </row>
    <row r="21" spans="3:59" ht="15" customHeight="1">
      <c r="C21" s="69">
        <v>3</v>
      </c>
      <c r="D21" s="56"/>
      <c r="E21" s="168"/>
      <c r="F21" s="169"/>
      <c r="G21" s="169"/>
      <c r="H21" s="169"/>
      <c r="I21" s="174"/>
      <c r="J21" s="175"/>
      <c r="K21" s="162"/>
      <c r="L21" s="162"/>
      <c r="M21" s="162"/>
      <c r="N21" s="165" t="s">
        <v>26</v>
      </c>
      <c r="O21" s="161"/>
      <c r="P21" s="161"/>
      <c r="Q21" s="160"/>
      <c r="R21" s="160"/>
      <c r="S21" s="160"/>
      <c r="T21" s="160"/>
      <c r="U21" s="112"/>
      <c r="V21" s="113"/>
      <c r="W21" s="113"/>
      <c r="X21" s="113"/>
      <c r="Y21" s="113"/>
      <c r="Z21" s="113"/>
      <c r="AA21" s="113"/>
      <c r="AB21" s="113"/>
      <c r="AC21" s="113"/>
      <c r="AD21" s="113"/>
      <c r="AE21" s="114"/>
      <c r="AF21" s="115"/>
      <c r="AG21" s="116"/>
      <c r="AH21" s="116"/>
      <c r="AI21" s="116"/>
      <c r="AJ21" s="116"/>
      <c r="AK21" s="97" t="str">
        <f t="shared" ref="AK21" si="1">IF(AF21="","",IF($AJ$10="給与振込","0",IF(AF21&gt;=50000,BD23,AZ23)))</f>
        <v/>
      </c>
      <c r="AL21" s="98"/>
      <c r="AM21" s="99"/>
      <c r="AU21" s="190" t="s">
        <v>17</v>
      </c>
      <c r="AV21" s="79"/>
      <c r="AW21" s="79"/>
      <c r="AX21" s="79"/>
      <c r="AY21" s="79"/>
      <c r="AZ21" s="96">
        <v>440</v>
      </c>
      <c r="BA21" s="96"/>
      <c r="BB21" s="96"/>
      <c r="BC21" s="96"/>
      <c r="BD21" s="96">
        <v>660</v>
      </c>
      <c r="BE21" s="96"/>
      <c r="BF21" s="96"/>
      <c r="BG21" s="183"/>
    </row>
    <row r="22" spans="3:59" ht="15" customHeight="1" thickBot="1">
      <c r="C22" s="69"/>
      <c r="D22" s="56"/>
      <c r="E22" s="170"/>
      <c r="F22" s="171"/>
      <c r="G22" s="171"/>
      <c r="H22" s="171"/>
      <c r="I22" s="176"/>
      <c r="J22" s="177"/>
      <c r="K22" s="163"/>
      <c r="L22" s="163"/>
      <c r="M22" s="163"/>
      <c r="N22" s="166"/>
      <c r="O22" s="161"/>
      <c r="P22" s="161"/>
      <c r="Q22" s="160"/>
      <c r="R22" s="160"/>
      <c r="S22" s="160"/>
      <c r="T22" s="160"/>
      <c r="U22" s="106"/>
      <c r="V22" s="107"/>
      <c r="W22" s="107"/>
      <c r="X22" s="107"/>
      <c r="Y22" s="107"/>
      <c r="Z22" s="107"/>
      <c r="AA22" s="107"/>
      <c r="AB22" s="107"/>
      <c r="AC22" s="107"/>
      <c r="AD22" s="107"/>
      <c r="AE22" s="108"/>
      <c r="AF22" s="115"/>
      <c r="AG22" s="116"/>
      <c r="AH22" s="116"/>
      <c r="AI22" s="116"/>
      <c r="AJ22" s="116"/>
      <c r="AK22" s="100"/>
      <c r="AL22" s="101"/>
      <c r="AM22" s="102"/>
      <c r="AU22" s="80" t="s">
        <v>19</v>
      </c>
      <c r="AV22" s="81"/>
      <c r="AW22" s="81"/>
      <c r="AX22" s="81"/>
      <c r="AY22" s="81"/>
      <c r="AZ22" s="184">
        <v>550</v>
      </c>
      <c r="BA22" s="184"/>
      <c r="BB22" s="184"/>
      <c r="BC22" s="184"/>
      <c r="BD22" s="184">
        <v>880</v>
      </c>
      <c r="BE22" s="184"/>
      <c r="BF22" s="184"/>
      <c r="BG22" s="185"/>
    </row>
    <row r="23" spans="3:59" ht="15" customHeight="1" thickTop="1" thickBot="1">
      <c r="C23" s="69"/>
      <c r="D23" s="56"/>
      <c r="E23" s="172"/>
      <c r="F23" s="173"/>
      <c r="G23" s="173"/>
      <c r="H23" s="173"/>
      <c r="I23" s="178"/>
      <c r="J23" s="179"/>
      <c r="K23" s="164"/>
      <c r="L23" s="164"/>
      <c r="M23" s="164"/>
      <c r="N23" s="167"/>
      <c r="O23" s="161"/>
      <c r="P23" s="161"/>
      <c r="Q23" s="160"/>
      <c r="R23" s="160"/>
      <c r="S23" s="160"/>
      <c r="T23" s="160"/>
      <c r="U23" s="109"/>
      <c r="V23" s="110"/>
      <c r="W23" s="110"/>
      <c r="X23" s="110"/>
      <c r="Y23" s="110"/>
      <c r="Z23" s="110"/>
      <c r="AA23" s="110"/>
      <c r="AB23" s="110"/>
      <c r="AC23" s="110"/>
      <c r="AD23" s="110"/>
      <c r="AE23" s="111"/>
      <c r="AF23" s="115"/>
      <c r="AG23" s="116"/>
      <c r="AH23" s="116"/>
      <c r="AI23" s="116"/>
      <c r="AJ23" s="116"/>
      <c r="AK23" s="103"/>
      <c r="AL23" s="104"/>
      <c r="AM23" s="105"/>
      <c r="AU23" s="186" t="str">
        <f>IF($AE$8="","",$AE$8)</f>
        <v/>
      </c>
      <c r="AV23" s="187"/>
      <c r="AW23" s="187"/>
      <c r="AX23" s="187"/>
      <c r="AY23" s="187"/>
      <c r="AZ23" s="188">
        <f>IF(AU23="組合員",AZ21,AZ22)</f>
        <v>550</v>
      </c>
      <c r="BA23" s="188"/>
      <c r="BB23" s="188"/>
      <c r="BC23" s="188"/>
      <c r="BD23" s="188">
        <f t="shared" ref="BD23" si="2">IF(AU23="組合員",BD21,BD22)</f>
        <v>880</v>
      </c>
      <c r="BE23" s="188"/>
      <c r="BF23" s="188"/>
      <c r="BG23" s="189"/>
    </row>
    <row r="24" spans="3:59" ht="15" customHeight="1">
      <c r="C24" s="69">
        <v>4</v>
      </c>
      <c r="D24" s="56"/>
      <c r="E24" s="168"/>
      <c r="F24" s="169"/>
      <c r="G24" s="169"/>
      <c r="H24" s="169"/>
      <c r="I24" s="174"/>
      <c r="J24" s="175"/>
      <c r="K24" s="162"/>
      <c r="L24" s="162"/>
      <c r="M24" s="162"/>
      <c r="N24" s="165" t="s">
        <v>26</v>
      </c>
      <c r="O24" s="161"/>
      <c r="P24" s="161"/>
      <c r="Q24" s="160"/>
      <c r="R24" s="160"/>
      <c r="S24" s="160"/>
      <c r="T24" s="160"/>
      <c r="U24" s="112"/>
      <c r="V24" s="113"/>
      <c r="W24" s="113"/>
      <c r="X24" s="113"/>
      <c r="Y24" s="113"/>
      <c r="Z24" s="113"/>
      <c r="AA24" s="113"/>
      <c r="AB24" s="113"/>
      <c r="AC24" s="113"/>
      <c r="AD24" s="113"/>
      <c r="AE24" s="114"/>
      <c r="AF24" s="115"/>
      <c r="AG24" s="116"/>
      <c r="AH24" s="116"/>
      <c r="AI24" s="116"/>
      <c r="AJ24" s="116"/>
      <c r="AK24" s="97" t="str">
        <f t="shared" ref="AK24" si="3">IF(AF24="","",IF($AJ$10="給与振込","0",IF(AF24&gt;=50000,BD26,AZ26)))</f>
        <v/>
      </c>
      <c r="AL24" s="98"/>
      <c r="AM24" s="99"/>
      <c r="AU24" s="190" t="s">
        <v>17</v>
      </c>
      <c r="AV24" s="79"/>
      <c r="AW24" s="79"/>
      <c r="AX24" s="79"/>
      <c r="AY24" s="79"/>
      <c r="AZ24" s="96">
        <v>440</v>
      </c>
      <c r="BA24" s="96"/>
      <c r="BB24" s="96"/>
      <c r="BC24" s="96"/>
      <c r="BD24" s="96">
        <v>660</v>
      </c>
      <c r="BE24" s="96"/>
      <c r="BF24" s="96"/>
      <c r="BG24" s="183"/>
    </row>
    <row r="25" spans="3:59" ht="15" customHeight="1" thickBot="1">
      <c r="C25" s="69"/>
      <c r="D25" s="56"/>
      <c r="E25" s="170"/>
      <c r="F25" s="171"/>
      <c r="G25" s="171"/>
      <c r="H25" s="171"/>
      <c r="I25" s="176"/>
      <c r="J25" s="177"/>
      <c r="K25" s="163"/>
      <c r="L25" s="163"/>
      <c r="M25" s="163"/>
      <c r="N25" s="166"/>
      <c r="O25" s="161"/>
      <c r="P25" s="161"/>
      <c r="Q25" s="160"/>
      <c r="R25" s="160"/>
      <c r="S25" s="160"/>
      <c r="T25" s="160"/>
      <c r="U25" s="106"/>
      <c r="V25" s="107"/>
      <c r="W25" s="107"/>
      <c r="X25" s="107"/>
      <c r="Y25" s="107"/>
      <c r="Z25" s="107"/>
      <c r="AA25" s="107"/>
      <c r="AB25" s="107"/>
      <c r="AC25" s="107"/>
      <c r="AD25" s="107"/>
      <c r="AE25" s="108"/>
      <c r="AF25" s="115"/>
      <c r="AG25" s="116"/>
      <c r="AH25" s="116"/>
      <c r="AI25" s="116"/>
      <c r="AJ25" s="116"/>
      <c r="AK25" s="100"/>
      <c r="AL25" s="101"/>
      <c r="AM25" s="102"/>
      <c r="AU25" s="80" t="s">
        <v>19</v>
      </c>
      <c r="AV25" s="81"/>
      <c r="AW25" s="81"/>
      <c r="AX25" s="81"/>
      <c r="AY25" s="81"/>
      <c r="AZ25" s="184">
        <v>550</v>
      </c>
      <c r="BA25" s="184"/>
      <c r="BB25" s="184"/>
      <c r="BC25" s="184"/>
      <c r="BD25" s="184">
        <v>880</v>
      </c>
      <c r="BE25" s="184"/>
      <c r="BF25" s="184"/>
      <c r="BG25" s="185"/>
    </row>
    <row r="26" spans="3:59" ht="15" customHeight="1" thickTop="1" thickBot="1">
      <c r="C26" s="69"/>
      <c r="D26" s="56"/>
      <c r="E26" s="172"/>
      <c r="F26" s="173"/>
      <c r="G26" s="173"/>
      <c r="H26" s="173"/>
      <c r="I26" s="178"/>
      <c r="J26" s="179"/>
      <c r="K26" s="164"/>
      <c r="L26" s="164"/>
      <c r="M26" s="164"/>
      <c r="N26" s="167"/>
      <c r="O26" s="161"/>
      <c r="P26" s="161"/>
      <c r="Q26" s="160"/>
      <c r="R26" s="160"/>
      <c r="S26" s="160"/>
      <c r="T26" s="160"/>
      <c r="U26" s="109"/>
      <c r="V26" s="110"/>
      <c r="W26" s="110"/>
      <c r="X26" s="110"/>
      <c r="Y26" s="110"/>
      <c r="Z26" s="110"/>
      <c r="AA26" s="110"/>
      <c r="AB26" s="110"/>
      <c r="AC26" s="110"/>
      <c r="AD26" s="110"/>
      <c r="AE26" s="111"/>
      <c r="AF26" s="115"/>
      <c r="AG26" s="116"/>
      <c r="AH26" s="116"/>
      <c r="AI26" s="116"/>
      <c r="AJ26" s="116"/>
      <c r="AK26" s="103"/>
      <c r="AL26" s="104"/>
      <c r="AM26" s="105"/>
      <c r="AU26" s="186" t="str">
        <f>IF($AE$8="","",$AE$8)</f>
        <v/>
      </c>
      <c r="AV26" s="187"/>
      <c r="AW26" s="187"/>
      <c r="AX26" s="187"/>
      <c r="AY26" s="187"/>
      <c r="AZ26" s="188">
        <f t="shared" ref="AZ26" si="4">IF(AU26="組合員",AZ24,AZ25)</f>
        <v>550</v>
      </c>
      <c r="BA26" s="188"/>
      <c r="BB26" s="188"/>
      <c r="BC26" s="188"/>
      <c r="BD26" s="188">
        <f t="shared" ref="BD26" si="5">IF(AU26="組合員",BD24,BD25)</f>
        <v>880</v>
      </c>
      <c r="BE26" s="188"/>
      <c r="BF26" s="188"/>
      <c r="BG26" s="189"/>
    </row>
    <row r="27" spans="3:59" ht="15" customHeight="1">
      <c r="C27" s="69">
        <v>5</v>
      </c>
      <c r="D27" s="56"/>
      <c r="E27" s="168"/>
      <c r="F27" s="169"/>
      <c r="G27" s="169"/>
      <c r="H27" s="169"/>
      <c r="I27" s="174"/>
      <c r="J27" s="175"/>
      <c r="K27" s="162"/>
      <c r="L27" s="162"/>
      <c r="M27" s="162"/>
      <c r="N27" s="165" t="s">
        <v>26</v>
      </c>
      <c r="O27" s="161"/>
      <c r="P27" s="161"/>
      <c r="Q27" s="160"/>
      <c r="R27" s="160"/>
      <c r="S27" s="160"/>
      <c r="T27" s="160"/>
      <c r="U27" s="112"/>
      <c r="V27" s="113"/>
      <c r="W27" s="113"/>
      <c r="X27" s="113"/>
      <c r="Y27" s="113"/>
      <c r="Z27" s="113"/>
      <c r="AA27" s="113"/>
      <c r="AB27" s="113"/>
      <c r="AC27" s="113"/>
      <c r="AD27" s="113"/>
      <c r="AE27" s="114"/>
      <c r="AF27" s="115"/>
      <c r="AG27" s="116"/>
      <c r="AH27" s="116"/>
      <c r="AI27" s="116"/>
      <c r="AJ27" s="116"/>
      <c r="AK27" s="97" t="str">
        <f t="shared" ref="AK27" si="6">IF(AF27="","",IF($AJ$10="給与振込","0",IF(AF27&gt;=50000,BD29,AZ29)))</f>
        <v/>
      </c>
      <c r="AL27" s="98"/>
      <c r="AM27" s="99"/>
      <c r="AU27" s="190" t="s">
        <v>17</v>
      </c>
      <c r="AV27" s="79"/>
      <c r="AW27" s="79"/>
      <c r="AX27" s="79"/>
      <c r="AY27" s="79"/>
      <c r="AZ27" s="96">
        <v>440</v>
      </c>
      <c r="BA27" s="96"/>
      <c r="BB27" s="96"/>
      <c r="BC27" s="96"/>
      <c r="BD27" s="96">
        <v>660</v>
      </c>
      <c r="BE27" s="96"/>
      <c r="BF27" s="96"/>
      <c r="BG27" s="183"/>
    </row>
    <row r="28" spans="3:59" ht="15" customHeight="1" thickBot="1">
      <c r="C28" s="69"/>
      <c r="D28" s="56"/>
      <c r="E28" s="170"/>
      <c r="F28" s="171"/>
      <c r="G28" s="171"/>
      <c r="H28" s="171"/>
      <c r="I28" s="176"/>
      <c r="J28" s="177"/>
      <c r="K28" s="163"/>
      <c r="L28" s="163"/>
      <c r="M28" s="163"/>
      <c r="N28" s="166"/>
      <c r="O28" s="161"/>
      <c r="P28" s="161"/>
      <c r="Q28" s="160"/>
      <c r="R28" s="160"/>
      <c r="S28" s="160"/>
      <c r="T28" s="160"/>
      <c r="U28" s="106"/>
      <c r="V28" s="107"/>
      <c r="W28" s="107"/>
      <c r="X28" s="107"/>
      <c r="Y28" s="107"/>
      <c r="Z28" s="107"/>
      <c r="AA28" s="107"/>
      <c r="AB28" s="107"/>
      <c r="AC28" s="107"/>
      <c r="AD28" s="107"/>
      <c r="AE28" s="108"/>
      <c r="AF28" s="115"/>
      <c r="AG28" s="116"/>
      <c r="AH28" s="116"/>
      <c r="AI28" s="116"/>
      <c r="AJ28" s="116"/>
      <c r="AK28" s="100"/>
      <c r="AL28" s="101"/>
      <c r="AM28" s="102"/>
      <c r="AU28" s="80" t="s">
        <v>19</v>
      </c>
      <c r="AV28" s="81"/>
      <c r="AW28" s="81"/>
      <c r="AX28" s="81"/>
      <c r="AY28" s="81"/>
      <c r="AZ28" s="184">
        <v>550</v>
      </c>
      <c r="BA28" s="184"/>
      <c r="BB28" s="184"/>
      <c r="BC28" s="184"/>
      <c r="BD28" s="184">
        <v>880</v>
      </c>
      <c r="BE28" s="184"/>
      <c r="BF28" s="184"/>
      <c r="BG28" s="185"/>
    </row>
    <row r="29" spans="3:59" ht="15" customHeight="1" thickTop="1" thickBot="1">
      <c r="C29" s="69"/>
      <c r="D29" s="56"/>
      <c r="E29" s="172"/>
      <c r="F29" s="173"/>
      <c r="G29" s="173"/>
      <c r="H29" s="173"/>
      <c r="I29" s="178"/>
      <c r="J29" s="179"/>
      <c r="K29" s="164"/>
      <c r="L29" s="164"/>
      <c r="M29" s="164"/>
      <c r="N29" s="167"/>
      <c r="O29" s="161"/>
      <c r="P29" s="161"/>
      <c r="Q29" s="160"/>
      <c r="R29" s="160"/>
      <c r="S29" s="160"/>
      <c r="T29" s="160"/>
      <c r="U29" s="109"/>
      <c r="V29" s="110"/>
      <c r="W29" s="110"/>
      <c r="X29" s="110"/>
      <c r="Y29" s="110"/>
      <c r="Z29" s="110"/>
      <c r="AA29" s="110"/>
      <c r="AB29" s="110"/>
      <c r="AC29" s="110"/>
      <c r="AD29" s="110"/>
      <c r="AE29" s="111"/>
      <c r="AF29" s="115"/>
      <c r="AG29" s="116"/>
      <c r="AH29" s="116"/>
      <c r="AI29" s="116"/>
      <c r="AJ29" s="116"/>
      <c r="AK29" s="103"/>
      <c r="AL29" s="104"/>
      <c r="AM29" s="105"/>
      <c r="AU29" s="186" t="str">
        <f>IF($AE$8="","",$AE$8)</f>
        <v/>
      </c>
      <c r="AV29" s="187"/>
      <c r="AW29" s="187"/>
      <c r="AX29" s="187"/>
      <c r="AY29" s="187"/>
      <c r="AZ29" s="188">
        <f t="shared" ref="AZ29" si="7">IF(AU29="組合員",AZ27,AZ28)</f>
        <v>550</v>
      </c>
      <c r="BA29" s="188"/>
      <c r="BB29" s="188"/>
      <c r="BC29" s="188"/>
      <c r="BD29" s="188">
        <f t="shared" ref="BD29" si="8">IF(AU29="組合員",BD27,BD28)</f>
        <v>880</v>
      </c>
      <c r="BE29" s="188"/>
      <c r="BF29" s="188"/>
      <c r="BG29" s="189"/>
    </row>
    <row r="30" spans="3:59" ht="15" customHeight="1">
      <c r="C30" s="69">
        <v>6</v>
      </c>
      <c r="D30" s="56"/>
      <c r="E30" s="168"/>
      <c r="F30" s="169"/>
      <c r="G30" s="169"/>
      <c r="H30" s="169"/>
      <c r="I30" s="174"/>
      <c r="J30" s="175"/>
      <c r="K30" s="162"/>
      <c r="L30" s="162"/>
      <c r="M30" s="162"/>
      <c r="N30" s="165" t="s">
        <v>26</v>
      </c>
      <c r="O30" s="161"/>
      <c r="P30" s="161"/>
      <c r="Q30" s="160"/>
      <c r="R30" s="160"/>
      <c r="S30" s="160"/>
      <c r="T30" s="160"/>
      <c r="U30" s="112"/>
      <c r="V30" s="113"/>
      <c r="W30" s="113"/>
      <c r="X30" s="113"/>
      <c r="Y30" s="113"/>
      <c r="Z30" s="113"/>
      <c r="AA30" s="113"/>
      <c r="AB30" s="113"/>
      <c r="AC30" s="113"/>
      <c r="AD30" s="113"/>
      <c r="AE30" s="114"/>
      <c r="AF30" s="115"/>
      <c r="AG30" s="116"/>
      <c r="AH30" s="116"/>
      <c r="AI30" s="116"/>
      <c r="AJ30" s="116"/>
      <c r="AK30" s="97" t="str">
        <f t="shared" ref="AK30" si="9">IF(AF30="","",IF($AJ$10="給与振込","0",IF(AF30&gt;=50000,BD32,AZ32)))</f>
        <v/>
      </c>
      <c r="AL30" s="98"/>
      <c r="AM30" s="99"/>
      <c r="AU30" s="190" t="s">
        <v>17</v>
      </c>
      <c r="AV30" s="79"/>
      <c r="AW30" s="79"/>
      <c r="AX30" s="79"/>
      <c r="AY30" s="79"/>
      <c r="AZ30" s="96">
        <v>440</v>
      </c>
      <c r="BA30" s="96"/>
      <c r="BB30" s="96"/>
      <c r="BC30" s="96"/>
      <c r="BD30" s="96">
        <v>660</v>
      </c>
      <c r="BE30" s="96"/>
      <c r="BF30" s="96"/>
      <c r="BG30" s="183"/>
    </row>
    <row r="31" spans="3:59" ht="15" customHeight="1" thickBot="1">
      <c r="C31" s="69"/>
      <c r="D31" s="56"/>
      <c r="E31" s="170"/>
      <c r="F31" s="171"/>
      <c r="G31" s="171"/>
      <c r="H31" s="171"/>
      <c r="I31" s="176"/>
      <c r="J31" s="177"/>
      <c r="K31" s="163"/>
      <c r="L31" s="163"/>
      <c r="M31" s="163"/>
      <c r="N31" s="166"/>
      <c r="O31" s="161"/>
      <c r="P31" s="161"/>
      <c r="Q31" s="160"/>
      <c r="R31" s="160"/>
      <c r="S31" s="160"/>
      <c r="T31" s="160"/>
      <c r="U31" s="106"/>
      <c r="V31" s="107"/>
      <c r="W31" s="107"/>
      <c r="X31" s="107"/>
      <c r="Y31" s="107"/>
      <c r="Z31" s="107"/>
      <c r="AA31" s="107"/>
      <c r="AB31" s="107"/>
      <c r="AC31" s="107"/>
      <c r="AD31" s="107"/>
      <c r="AE31" s="108"/>
      <c r="AF31" s="115"/>
      <c r="AG31" s="116"/>
      <c r="AH31" s="116"/>
      <c r="AI31" s="116"/>
      <c r="AJ31" s="116"/>
      <c r="AK31" s="100"/>
      <c r="AL31" s="101"/>
      <c r="AM31" s="102"/>
      <c r="AU31" s="80" t="s">
        <v>19</v>
      </c>
      <c r="AV31" s="81"/>
      <c r="AW31" s="81"/>
      <c r="AX31" s="81"/>
      <c r="AY31" s="81"/>
      <c r="AZ31" s="184">
        <v>550</v>
      </c>
      <c r="BA31" s="184"/>
      <c r="BB31" s="184"/>
      <c r="BC31" s="184"/>
      <c r="BD31" s="184">
        <v>880</v>
      </c>
      <c r="BE31" s="184"/>
      <c r="BF31" s="184"/>
      <c r="BG31" s="185"/>
    </row>
    <row r="32" spans="3:59" ht="15" customHeight="1" thickTop="1" thickBot="1">
      <c r="C32" s="69"/>
      <c r="D32" s="56"/>
      <c r="E32" s="172"/>
      <c r="F32" s="173"/>
      <c r="G32" s="173"/>
      <c r="H32" s="173"/>
      <c r="I32" s="178"/>
      <c r="J32" s="179"/>
      <c r="K32" s="164"/>
      <c r="L32" s="164"/>
      <c r="M32" s="164"/>
      <c r="N32" s="167"/>
      <c r="O32" s="161"/>
      <c r="P32" s="161"/>
      <c r="Q32" s="160"/>
      <c r="R32" s="160"/>
      <c r="S32" s="160"/>
      <c r="T32" s="160"/>
      <c r="U32" s="109"/>
      <c r="V32" s="110"/>
      <c r="W32" s="110"/>
      <c r="X32" s="110"/>
      <c r="Y32" s="110"/>
      <c r="Z32" s="110"/>
      <c r="AA32" s="110"/>
      <c r="AB32" s="110"/>
      <c r="AC32" s="110"/>
      <c r="AD32" s="110"/>
      <c r="AE32" s="111"/>
      <c r="AF32" s="115"/>
      <c r="AG32" s="116"/>
      <c r="AH32" s="116"/>
      <c r="AI32" s="116"/>
      <c r="AJ32" s="116"/>
      <c r="AK32" s="103"/>
      <c r="AL32" s="104"/>
      <c r="AM32" s="105"/>
      <c r="AU32" s="186" t="str">
        <f>IF($AE$8="","",$AE$8)</f>
        <v/>
      </c>
      <c r="AV32" s="187"/>
      <c r="AW32" s="187"/>
      <c r="AX32" s="187"/>
      <c r="AY32" s="187"/>
      <c r="AZ32" s="188">
        <f t="shared" ref="AZ32" si="10">IF(AU32="組合員",AZ30,AZ31)</f>
        <v>550</v>
      </c>
      <c r="BA32" s="188"/>
      <c r="BB32" s="188"/>
      <c r="BC32" s="188"/>
      <c r="BD32" s="188">
        <f t="shared" ref="BD32" si="11">IF(AU32="組合員",BD30,BD31)</f>
        <v>880</v>
      </c>
      <c r="BE32" s="188"/>
      <c r="BF32" s="188"/>
      <c r="BG32" s="189"/>
    </row>
    <row r="33" spans="3:59" ht="15" customHeight="1">
      <c r="C33" s="69">
        <v>7</v>
      </c>
      <c r="D33" s="56"/>
      <c r="E33" s="168"/>
      <c r="F33" s="169"/>
      <c r="G33" s="169"/>
      <c r="H33" s="169"/>
      <c r="I33" s="174"/>
      <c r="J33" s="175"/>
      <c r="K33" s="162"/>
      <c r="L33" s="162"/>
      <c r="M33" s="162"/>
      <c r="N33" s="165" t="s">
        <v>26</v>
      </c>
      <c r="O33" s="161"/>
      <c r="P33" s="161"/>
      <c r="Q33" s="160"/>
      <c r="R33" s="160"/>
      <c r="S33" s="160"/>
      <c r="T33" s="160"/>
      <c r="U33" s="112"/>
      <c r="V33" s="113"/>
      <c r="W33" s="113"/>
      <c r="X33" s="113"/>
      <c r="Y33" s="113"/>
      <c r="Z33" s="113"/>
      <c r="AA33" s="113"/>
      <c r="AB33" s="113"/>
      <c r="AC33" s="113"/>
      <c r="AD33" s="113"/>
      <c r="AE33" s="114"/>
      <c r="AF33" s="115"/>
      <c r="AG33" s="116"/>
      <c r="AH33" s="116"/>
      <c r="AI33" s="116"/>
      <c r="AJ33" s="116"/>
      <c r="AK33" s="97" t="str">
        <f t="shared" ref="AK33" si="12">IF(AF33="","",IF($AJ$10="給与振込","0",IF(AF33&gt;=50000,BD35,AZ35)))</f>
        <v/>
      </c>
      <c r="AL33" s="98"/>
      <c r="AM33" s="99"/>
      <c r="AU33" s="190" t="s">
        <v>17</v>
      </c>
      <c r="AV33" s="79"/>
      <c r="AW33" s="79"/>
      <c r="AX33" s="79"/>
      <c r="AY33" s="79"/>
      <c r="AZ33" s="96">
        <v>440</v>
      </c>
      <c r="BA33" s="96"/>
      <c r="BB33" s="96"/>
      <c r="BC33" s="96"/>
      <c r="BD33" s="96">
        <v>660</v>
      </c>
      <c r="BE33" s="96"/>
      <c r="BF33" s="96"/>
      <c r="BG33" s="183"/>
    </row>
    <row r="34" spans="3:59" ht="15" customHeight="1" thickBot="1">
      <c r="C34" s="69"/>
      <c r="D34" s="56"/>
      <c r="E34" s="170"/>
      <c r="F34" s="171"/>
      <c r="G34" s="171"/>
      <c r="H34" s="171"/>
      <c r="I34" s="176"/>
      <c r="J34" s="177"/>
      <c r="K34" s="163"/>
      <c r="L34" s="163"/>
      <c r="M34" s="163"/>
      <c r="N34" s="166"/>
      <c r="O34" s="161"/>
      <c r="P34" s="161"/>
      <c r="Q34" s="160"/>
      <c r="R34" s="160"/>
      <c r="S34" s="160"/>
      <c r="T34" s="160"/>
      <c r="U34" s="106"/>
      <c r="V34" s="107"/>
      <c r="W34" s="107"/>
      <c r="X34" s="107"/>
      <c r="Y34" s="107"/>
      <c r="Z34" s="107"/>
      <c r="AA34" s="107"/>
      <c r="AB34" s="107"/>
      <c r="AC34" s="107"/>
      <c r="AD34" s="107"/>
      <c r="AE34" s="108"/>
      <c r="AF34" s="115"/>
      <c r="AG34" s="116"/>
      <c r="AH34" s="116"/>
      <c r="AI34" s="116"/>
      <c r="AJ34" s="116"/>
      <c r="AK34" s="100"/>
      <c r="AL34" s="101"/>
      <c r="AM34" s="102"/>
      <c r="AU34" s="80" t="s">
        <v>19</v>
      </c>
      <c r="AV34" s="81"/>
      <c r="AW34" s="81"/>
      <c r="AX34" s="81"/>
      <c r="AY34" s="81"/>
      <c r="AZ34" s="184">
        <v>550</v>
      </c>
      <c r="BA34" s="184"/>
      <c r="BB34" s="184"/>
      <c r="BC34" s="184"/>
      <c r="BD34" s="184">
        <v>880</v>
      </c>
      <c r="BE34" s="184"/>
      <c r="BF34" s="184"/>
      <c r="BG34" s="185"/>
    </row>
    <row r="35" spans="3:59" ht="15" customHeight="1" thickTop="1" thickBot="1">
      <c r="C35" s="69"/>
      <c r="D35" s="56"/>
      <c r="E35" s="172"/>
      <c r="F35" s="173"/>
      <c r="G35" s="173"/>
      <c r="H35" s="173"/>
      <c r="I35" s="178"/>
      <c r="J35" s="179"/>
      <c r="K35" s="164"/>
      <c r="L35" s="164"/>
      <c r="M35" s="164"/>
      <c r="N35" s="167"/>
      <c r="O35" s="161"/>
      <c r="P35" s="161"/>
      <c r="Q35" s="160"/>
      <c r="R35" s="160"/>
      <c r="S35" s="160"/>
      <c r="T35" s="160"/>
      <c r="U35" s="109"/>
      <c r="V35" s="110"/>
      <c r="W35" s="110"/>
      <c r="X35" s="110"/>
      <c r="Y35" s="110"/>
      <c r="Z35" s="110"/>
      <c r="AA35" s="110"/>
      <c r="AB35" s="110"/>
      <c r="AC35" s="110"/>
      <c r="AD35" s="110"/>
      <c r="AE35" s="111"/>
      <c r="AF35" s="115"/>
      <c r="AG35" s="116"/>
      <c r="AH35" s="116"/>
      <c r="AI35" s="116"/>
      <c r="AJ35" s="116"/>
      <c r="AK35" s="103"/>
      <c r="AL35" s="104"/>
      <c r="AM35" s="105"/>
      <c r="AU35" s="186" t="str">
        <f>IF($AE$8="","",$AE$8)</f>
        <v/>
      </c>
      <c r="AV35" s="187"/>
      <c r="AW35" s="187"/>
      <c r="AX35" s="187"/>
      <c r="AY35" s="187"/>
      <c r="AZ35" s="188">
        <f t="shared" ref="AZ35" si="13">IF(AU35="組合員",AZ33,AZ34)</f>
        <v>550</v>
      </c>
      <c r="BA35" s="188"/>
      <c r="BB35" s="188"/>
      <c r="BC35" s="188"/>
      <c r="BD35" s="188">
        <f t="shared" ref="BD35" si="14">IF(AU35="組合員",BD33,BD34)</f>
        <v>880</v>
      </c>
      <c r="BE35" s="188"/>
      <c r="BF35" s="188"/>
      <c r="BG35" s="189"/>
    </row>
    <row r="36" spans="3:59" ht="15" customHeight="1">
      <c r="C36" s="69">
        <v>8</v>
      </c>
      <c r="D36" s="56"/>
      <c r="E36" s="168"/>
      <c r="F36" s="169"/>
      <c r="G36" s="169"/>
      <c r="H36" s="169"/>
      <c r="I36" s="174"/>
      <c r="J36" s="175"/>
      <c r="K36" s="162"/>
      <c r="L36" s="162"/>
      <c r="M36" s="162"/>
      <c r="N36" s="165" t="s">
        <v>26</v>
      </c>
      <c r="O36" s="161"/>
      <c r="P36" s="161"/>
      <c r="Q36" s="160"/>
      <c r="R36" s="160"/>
      <c r="S36" s="160"/>
      <c r="T36" s="160"/>
      <c r="U36" s="112"/>
      <c r="V36" s="113"/>
      <c r="W36" s="113"/>
      <c r="X36" s="113"/>
      <c r="Y36" s="113"/>
      <c r="Z36" s="113"/>
      <c r="AA36" s="113"/>
      <c r="AB36" s="113"/>
      <c r="AC36" s="113"/>
      <c r="AD36" s="113"/>
      <c r="AE36" s="114"/>
      <c r="AF36" s="115"/>
      <c r="AG36" s="116"/>
      <c r="AH36" s="116"/>
      <c r="AI36" s="116"/>
      <c r="AJ36" s="116"/>
      <c r="AK36" s="97" t="str">
        <f t="shared" ref="AK36" si="15">IF(AF36="","",IF($AJ$10="給与振込","0",IF(AF36&gt;=50000,BD38,AZ38)))</f>
        <v/>
      </c>
      <c r="AL36" s="98"/>
      <c r="AM36" s="99"/>
      <c r="AU36" s="190" t="s">
        <v>17</v>
      </c>
      <c r="AV36" s="79"/>
      <c r="AW36" s="79"/>
      <c r="AX36" s="79"/>
      <c r="AY36" s="79"/>
      <c r="AZ36" s="96">
        <v>440</v>
      </c>
      <c r="BA36" s="96"/>
      <c r="BB36" s="96"/>
      <c r="BC36" s="96"/>
      <c r="BD36" s="96">
        <v>660</v>
      </c>
      <c r="BE36" s="96"/>
      <c r="BF36" s="96"/>
      <c r="BG36" s="183"/>
    </row>
    <row r="37" spans="3:59" ht="15" customHeight="1" thickBot="1">
      <c r="C37" s="69"/>
      <c r="D37" s="56"/>
      <c r="E37" s="170"/>
      <c r="F37" s="171"/>
      <c r="G37" s="171"/>
      <c r="H37" s="171"/>
      <c r="I37" s="176"/>
      <c r="J37" s="177"/>
      <c r="K37" s="163"/>
      <c r="L37" s="163"/>
      <c r="M37" s="163"/>
      <c r="N37" s="166"/>
      <c r="O37" s="161"/>
      <c r="P37" s="161"/>
      <c r="Q37" s="160"/>
      <c r="R37" s="160"/>
      <c r="S37" s="160"/>
      <c r="T37" s="160"/>
      <c r="U37" s="106"/>
      <c r="V37" s="107"/>
      <c r="W37" s="107"/>
      <c r="X37" s="107"/>
      <c r="Y37" s="107"/>
      <c r="Z37" s="107"/>
      <c r="AA37" s="107"/>
      <c r="AB37" s="107"/>
      <c r="AC37" s="107"/>
      <c r="AD37" s="107"/>
      <c r="AE37" s="108"/>
      <c r="AF37" s="115"/>
      <c r="AG37" s="116"/>
      <c r="AH37" s="116"/>
      <c r="AI37" s="116"/>
      <c r="AJ37" s="116"/>
      <c r="AK37" s="100"/>
      <c r="AL37" s="101"/>
      <c r="AM37" s="102"/>
      <c r="AU37" s="80" t="s">
        <v>19</v>
      </c>
      <c r="AV37" s="81"/>
      <c r="AW37" s="81"/>
      <c r="AX37" s="81"/>
      <c r="AY37" s="81"/>
      <c r="AZ37" s="184">
        <v>550</v>
      </c>
      <c r="BA37" s="184"/>
      <c r="BB37" s="184"/>
      <c r="BC37" s="184"/>
      <c r="BD37" s="184">
        <v>880</v>
      </c>
      <c r="BE37" s="184"/>
      <c r="BF37" s="184"/>
      <c r="BG37" s="185"/>
    </row>
    <row r="38" spans="3:59" ht="15" customHeight="1" thickTop="1" thickBot="1">
      <c r="C38" s="69"/>
      <c r="D38" s="56"/>
      <c r="E38" s="172"/>
      <c r="F38" s="173"/>
      <c r="G38" s="173"/>
      <c r="H38" s="173"/>
      <c r="I38" s="178"/>
      <c r="J38" s="179"/>
      <c r="K38" s="164"/>
      <c r="L38" s="164"/>
      <c r="M38" s="164"/>
      <c r="N38" s="167"/>
      <c r="O38" s="161"/>
      <c r="P38" s="161"/>
      <c r="Q38" s="160"/>
      <c r="R38" s="160"/>
      <c r="S38" s="160"/>
      <c r="T38" s="160"/>
      <c r="U38" s="109"/>
      <c r="V38" s="110"/>
      <c r="W38" s="110"/>
      <c r="X38" s="110"/>
      <c r="Y38" s="110"/>
      <c r="Z38" s="110"/>
      <c r="AA38" s="110"/>
      <c r="AB38" s="110"/>
      <c r="AC38" s="110"/>
      <c r="AD38" s="110"/>
      <c r="AE38" s="111"/>
      <c r="AF38" s="115"/>
      <c r="AG38" s="116"/>
      <c r="AH38" s="116"/>
      <c r="AI38" s="116"/>
      <c r="AJ38" s="116"/>
      <c r="AK38" s="103"/>
      <c r="AL38" s="104"/>
      <c r="AM38" s="105"/>
      <c r="AU38" s="186" t="str">
        <f>IF($AE$8="","",$AE$8)</f>
        <v/>
      </c>
      <c r="AV38" s="187"/>
      <c r="AW38" s="187"/>
      <c r="AX38" s="187"/>
      <c r="AY38" s="187"/>
      <c r="AZ38" s="188">
        <f t="shared" ref="AZ38" si="16">IF(AU38="組合員",AZ36,AZ37)</f>
        <v>550</v>
      </c>
      <c r="BA38" s="188"/>
      <c r="BB38" s="188"/>
      <c r="BC38" s="188"/>
      <c r="BD38" s="188">
        <f t="shared" ref="BD38" si="17">IF(AU38="組合員",BD36,BD37)</f>
        <v>880</v>
      </c>
      <c r="BE38" s="188"/>
      <c r="BF38" s="188"/>
      <c r="BG38" s="189"/>
    </row>
    <row r="39" spans="3:59" ht="15" customHeight="1">
      <c r="C39" s="69">
        <v>9</v>
      </c>
      <c r="D39" s="56"/>
      <c r="E39" s="168"/>
      <c r="F39" s="169"/>
      <c r="G39" s="169"/>
      <c r="H39" s="169"/>
      <c r="I39" s="174"/>
      <c r="J39" s="175"/>
      <c r="K39" s="162"/>
      <c r="L39" s="162"/>
      <c r="M39" s="162"/>
      <c r="N39" s="165" t="s">
        <v>26</v>
      </c>
      <c r="O39" s="161"/>
      <c r="P39" s="161"/>
      <c r="Q39" s="160"/>
      <c r="R39" s="160"/>
      <c r="S39" s="160"/>
      <c r="T39" s="160"/>
      <c r="U39" s="112"/>
      <c r="V39" s="113"/>
      <c r="W39" s="113"/>
      <c r="X39" s="113"/>
      <c r="Y39" s="113"/>
      <c r="Z39" s="113"/>
      <c r="AA39" s="113"/>
      <c r="AB39" s="113"/>
      <c r="AC39" s="113"/>
      <c r="AD39" s="113"/>
      <c r="AE39" s="114"/>
      <c r="AF39" s="115"/>
      <c r="AG39" s="116"/>
      <c r="AH39" s="116"/>
      <c r="AI39" s="116"/>
      <c r="AJ39" s="116"/>
      <c r="AK39" s="97" t="str">
        <f t="shared" ref="AK39" si="18">IF(AF39="","",IF($AJ$10="給与振込","0",IF(AF39&gt;=50000,BD41,AZ41)))</f>
        <v/>
      </c>
      <c r="AL39" s="98"/>
      <c r="AM39" s="99"/>
      <c r="AU39" s="190" t="s">
        <v>17</v>
      </c>
      <c r="AV39" s="79"/>
      <c r="AW39" s="79"/>
      <c r="AX39" s="79"/>
      <c r="AY39" s="79"/>
      <c r="AZ39" s="96">
        <v>440</v>
      </c>
      <c r="BA39" s="96"/>
      <c r="BB39" s="96"/>
      <c r="BC39" s="96"/>
      <c r="BD39" s="96">
        <v>660</v>
      </c>
      <c r="BE39" s="96"/>
      <c r="BF39" s="96"/>
      <c r="BG39" s="183"/>
    </row>
    <row r="40" spans="3:59" ht="15" customHeight="1" thickBot="1">
      <c r="C40" s="69"/>
      <c r="D40" s="56"/>
      <c r="E40" s="170"/>
      <c r="F40" s="171"/>
      <c r="G40" s="171"/>
      <c r="H40" s="171"/>
      <c r="I40" s="176"/>
      <c r="J40" s="177"/>
      <c r="K40" s="163"/>
      <c r="L40" s="163"/>
      <c r="M40" s="163"/>
      <c r="N40" s="166"/>
      <c r="O40" s="161"/>
      <c r="P40" s="161"/>
      <c r="Q40" s="160"/>
      <c r="R40" s="160"/>
      <c r="S40" s="160"/>
      <c r="T40" s="160"/>
      <c r="U40" s="106"/>
      <c r="V40" s="107"/>
      <c r="W40" s="107"/>
      <c r="X40" s="107"/>
      <c r="Y40" s="107"/>
      <c r="Z40" s="107"/>
      <c r="AA40" s="107"/>
      <c r="AB40" s="107"/>
      <c r="AC40" s="107"/>
      <c r="AD40" s="107"/>
      <c r="AE40" s="108"/>
      <c r="AF40" s="115"/>
      <c r="AG40" s="116"/>
      <c r="AH40" s="116"/>
      <c r="AI40" s="116"/>
      <c r="AJ40" s="116"/>
      <c r="AK40" s="100"/>
      <c r="AL40" s="101"/>
      <c r="AM40" s="102"/>
      <c r="AU40" s="80" t="s">
        <v>19</v>
      </c>
      <c r="AV40" s="81"/>
      <c r="AW40" s="81"/>
      <c r="AX40" s="81"/>
      <c r="AY40" s="81"/>
      <c r="AZ40" s="184">
        <v>550</v>
      </c>
      <c r="BA40" s="184"/>
      <c r="BB40" s="184"/>
      <c r="BC40" s="184"/>
      <c r="BD40" s="184">
        <v>880</v>
      </c>
      <c r="BE40" s="184"/>
      <c r="BF40" s="184"/>
      <c r="BG40" s="185"/>
    </row>
    <row r="41" spans="3:59" ht="15" customHeight="1" thickTop="1" thickBot="1">
      <c r="C41" s="69"/>
      <c r="D41" s="56"/>
      <c r="E41" s="172"/>
      <c r="F41" s="173"/>
      <c r="G41" s="173"/>
      <c r="H41" s="173"/>
      <c r="I41" s="178"/>
      <c r="J41" s="179"/>
      <c r="K41" s="164"/>
      <c r="L41" s="164"/>
      <c r="M41" s="164"/>
      <c r="N41" s="167"/>
      <c r="O41" s="161"/>
      <c r="P41" s="161"/>
      <c r="Q41" s="160"/>
      <c r="R41" s="160"/>
      <c r="S41" s="160"/>
      <c r="T41" s="160"/>
      <c r="U41" s="109"/>
      <c r="V41" s="110"/>
      <c r="W41" s="110"/>
      <c r="X41" s="110"/>
      <c r="Y41" s="110"/>
      <c r="Z41" s="110"/>
      <c r="AA41" s="110"/>
      <c r="AB41" s="110"/>
      <c r="AC41" s="110"/>
      <c r="AD41" s="110"/>
      <c r="AE41" s="111"/>
      <c r="AF41" s="115"/>
      <c r="AG41" s="116"/>
      <c r="AH41" s="116"/>
      <c r="AI41" s="116"/>
      <c r="AJ41" s="116"/>
      <c r="AK41" s="103"/>
      <c r="AL41" s="104"/>
      <c r="AM41" s="105"/>
      <c r="AU41" s="186" t="str">
        <f>IF($AE$8="","",$AE$8)</f>
        <v/>
      </c>
      <c r="AV41" s="187"/>
      <c r="AW41" s="187"/>
      <c r="AX41" s="187"/>
      <c r="AY41" s="187"/>
      <c r="AZ41" s="188">
        <f t="shared" ref="AZ41" si="19">IF(AU41="組合員",AZ39,AZ40)</f>
        <v>550</v>
      </c>
      <c r="BA41" s="188"/>
      <c r="BB41" s="188"/>
      <c r="BC41" s="188"/>
      <c r="BD41" s="188">
        <f t="shared" ref="BD41" si="20">IF(AU41="組合員",BD39,BD40)</f>
        <v>880</v>
      </c>
      <c r="BE41" s="188"/>
      <c r="BF41" s="188"/>
      <c r="BG41" s="189"/>
    </row>
    <row r="42" spans="3:59" ht="15" customHeight="1">
      <c r="C42" s="69">
        <v>10</v>
      </c>
      <c r="D42" s="56"/>
      <c r="E42" s="168"/>
      <c r="F42" s="169"/>
      <c r="G42" s="169"/>
      <c r="H42" s="169"/>
      <c r="I42" s="174"/>
      <c r="J42" s="175"/>
      <c r="K42" s="162"/>
      <c r="L42" s="162"/>
      <c r="M42" s="162"/>
      <c r="N42" s="165" t="s">
        <v>26</v>
      </c>
      <c r="O42" s="161"/>
      <c r="P42" s="161"/>
      <c r="Q42" s="160"/>
      <c r="R42" s="160"/>
      <c r="S42" s="160"/>
      <c r="T42" s="160"/>
      <c r="U42" s="112"/>
      <c r="V42" s="113"/>
      <c r="W42" s="113"/>
      <c r="X42" s="113"/>
      <c r="Y42" s="113"/>
      <c r="Z42" s="113"/>
      <c r="AA42" s="113"/>
      <c r="AB42" s="113"/>
      <c r="AC42" s="113"/>
      <c r="AD42" s="113"/>
      <c r="AE42" s="114"/>
      <c r="AF42" s="115"/>
      <c r="AG42" s="116"/>
      <c r="AH42" s="116"/>
      <c r="AI42" s="116"/>
      <c r="AJ42" s="116"/>
      <c r="AK42" s="97" t="str">
        <f t="shared" ref="AK42" si="21">IF(AF42="","",IF($AJ$10="給与振込","0",IF(AF42&gt;=50000,BD44,AZ44)))</f>
        <v/>
      </c>
      <c r="AL42" s="98"/>
      <c r="AM42" s="99"/>
      <c r="AU42" s="190" t="s">
        <v>17</v>
      </c>
      <c r="AV42" s="79"/>
      <c r="AW42" s="79"/>
      <c r="AX42" s="79"/>
      <c r="AY42" s="79"/>
      <c r="AZ42" s="96">
        <v>440</v>
      </c>
      <c r="BA42" s="96"/>
      <c r="BB42" s="96"/>
      <c r="BC42" s="96"/>
      <c r="BD42" s="96">
        <v>660</v>
      </c>
      <c r="BE42" s="96"/>
      <c r="BF42" s="96"/>
      <c r="BG42" s="183"/>
    </row>
    <row r="43" spans="3:59" ht="15" customHeight="1" thickBot="1">
      <c r="C43" s="69"/>
      <c r="D43" s="56"/>
      <c r="E43" s="170"/>
      <c r="F43" s="171"/>
      <c r="G43" s="171"/>
      <c r="H43" s="171"/>
      <c r="I43" s="176"/>
      <c r="J43" s="177"/>
      <c r="K43" s="163"/>
      <c r="L43" s="163"/>
      <c r="M43" s="163"/>
      <c r="N43" s="166"/>
      <c r="O43" s="161"/>
      <c r="P43" s="161"/>
      <c r="Q43" s="160"/>
      <c r="R43" s="160"/>
      <c r="S43" s="160"/>
      <c r="T43" s="160"/>
      <c r="U43" s="106"/>
      <c r="V43" s="107"/>
      <c r="W43" s="107"/>
      <c r="X43" s="107"/>
      <c r="Y43" s="107"/>
      <c r="Z43" s="107"/>
      <c r="AA43" s="107"/>
      <c r="AB43" s="107"/>
      <c r="AC43" s="107"/>
      <c r="AD43" s="107"/>
      <c r="AE43" s="108"/>
      <c r="AF43" s="115"/>
      <c r="AG43" s="116"/>
      <c r="AH43" s="116"/>
      <c r="AI43" s="116"/>
      <c r="AJ43" s="116"/>
      <c r="AK43" s="100"/>
      <c r="AL43" s="101"/>
      <c r="AM43" s="102"/>
      <c r="AU43" s="80" t="s">
        <v>19</v>
      </c>
      <c r="AV43" s="81"/>
      <c r="AW43" s="81"/>
      <c r="AX43" s="81"/>
      <c r="AY43" s="81"/>
      <c r="AZ43" s="184">
        <v>550</v>
      </c>
      <c r="BA43" s="184"/>
      <c r="BB43" s="184"/>
      <c r="BC43" s="184"/>
      <c r="BD43" s="184">
        <v>880</v>
      </c>
      <c r="BE43" s="184"/>
      <c r="BF43" s="184"/>
      <c r="BG43" s="185"/>
    </row>
    <row r="44" spans="3:59" ht="15" customHeight="1" thickTop="1" thickBot="1">
      <c r="C44" s="69"/>
      <c r="D44" s="56"/>
      <c r="E44" s="198"/>
      <c r="F44" s="199"/>
      <c r="G44" s="199"/>
      <c r="H44" s="199"/>
      <c r="I44" s="217"/>
      <c r="J44" s="218"/>
      <c r="K44" s="219"/>
      <c r="L44" s="219"/>
      <c r="M44" s="219"/>
      <c r="N44" s="220"/>
      <c r="O44" s="221"/>
      <c r="P44" s="221"/>
      <c r="Q44" s="192"/>
      <c r="R44" s="192"/>
      <c r="S44" s="192"/>
      <c r="T44" s="192"/>
      <c r="U44" s="195"/>
      <c r="V44" s="196"/>
      <c r="W44" s="196"/>
      <c r="X44" s="196"/>
      <c r="Y44" s="196"/>
      <c r="Z44" s="196"/>
      <c r="AA44" s="196"/>
      <c r="AB44" s="196"/>
      <c r="AC44" s="196"/>
      <c r="AD44" s="196"/>
      <c r="AE44" s="197"/>
      <c r="AF44" s="193"/>
      <c r="AG44" s="194"/>
      <c r="AH44" s="194"/>
      <c r="AI44" s="194"/>
      <c r="AJ44" s="194"/>
      <c r="AK44" s="103"/>
      <c r="AL44" s="104"/>
      <c r="AM44" s="105"/>
      <c r="AU44" s="186" t="str">
        <f>IF($AE$8="","",$AE$8)</f>
        <v/>
      </c>
      <c r="AV44" s="187"/>
      <c r="AW44" s="187"/>
      <c r="AX44" s="187"/>
      <c r="AY44" s="187"/>
      <c r="AZ44" s="188">
        <f t="shared" ref="AZ44" si="22">IF(AU44="組合員",AZ42,AZ43)</f>
        <v>550</v>
      </c>
      <c r="BA44" s="188"/>
      <c r="BB44" s="188"/>
      <c r="BC44" s="188"/>
      <c r="BD44" s="188">
        <f t="shared" ref="BD44" si="23">IF(AU44="組合員",BD42,BD43)</f>
        <v>880</v>
      </c>
      <c r="BE44" s="188"/>
      <c r="BF44" s="188"/>
      <c r="BG44" s="189"/>
    </row>
    <row r="45" spans="3:59" ht="15" customHeight="1" thickTop="1" thickBot="1"/>
    <row r="46" spans="3:59" ht="15" customHeight="1" thickTop="1">
      <c r="C46" s="38" t="s">
        <v>62</v>
      </c>
      <c r="F46" s="39" t="s">
        <v>63</v>
      </c>
      <c r="G46" s="40"/>
      <c r="H46" s="40"/>
      <c r="I46" s="40"/>
      <c r="J46" s="40"/>
      <c r="K46" s="40"/>
      <c r="L46" s="40"/>
      <c r="M46" s="40"/>
      <c r="N46" s="40"/>
      <c r="O46" s="40"/>
      <c r="P46" s="40"/>
      <c r="Q46" s="41"/>
      <c r="S46" s="78" t="s">
        <v>41</v>
      </c>
      <c r="T46" s="79"/>
      <c r="U46" s="79"/>
      <c r="V46" s="79"/>
      <c r="W46" s="79"/>
      <c r="X46" s="79" t="s">
        <v>42</v>
      </c>
      <c r="Y46" s="79"/>
      <c r="Z46" s="79"/>
      <c r="AA46" s="79"/>
      <c r="AB46" s="222"/>
      <c r="AD46" s="190" t="s">
        <v>43</v>
      </c>
      <c r="AE46" s="79"/>
      <c r="AF46" s="79"/>
      <c r="AG46" s="79"/>
      <c r="AH46" s="79"/>
      <c r="AI46" s="79" t="s">
        <v>44</v>
      </c>
      <c r="AJ46" s="79"/>
      <c r="AK46" s="79"/>
      <c r="AL46" s="79"/>
      <c r="AM46" s="222"/>
    </row>
    <row r="47" spans="3:59" ht="15" customHeight="1" thickBot="1">
      <c r="C47" s="38"/>
      <c r="F47" s="42"/>
      <c r="G47" s="43"/>
      <c r="H47" s="43"/>
      <c r="I47" s="43"/>
      <c r="J47" s="43"/>
      <c r="K47" s="43"/>
      <c r="L47" s="43"/>
      <c r="M47" s="43"/>
      <c r="N47" s="43"/>
      <c r="O47" s="43"/>
      <c r="P47" s="43"/>
      <c r="Q47" s="44"/>
      <c r="S47" s="80"/>
      <c r="T47" s="81"/>
      <c r="U47" s="81"/>
      <c r="V47" s="81"/>
      <c r="W47" s="81"/>
      <c r="X47" s="81"/>
      <c r="Y47" s="81"/>
      <c r="Z47" s="81"/>
      <c r="AA47" s="81"/>
      <c r="AB47" s="223"/>
      <c r="AD47" s="80"/>
      <c r="AE47" s="81"/>
      <c r="AF47" s="81"/>
      <c r="AG47" s="81"/>
      <c r="AH47" s="81"/>
      <c r="AI47" s="81"/>
      <c r="AJ47" s="81"/>
      <c r="AK47" s="81"/>
      <c r="AL47" s="81"/>
      <c r="AM47" s="223"/>
    </row>
    <row r="48" spans="3:59" ht="15" customHeight="1" thickTop="1">
      <c r="C48" s="38"/>
      <c r="F48" s="42"/>
      <c r="G48" s="43"/>
      <c r="H48" s="43"/>
      <c r="I48" s="43"/>
      <c r="J48" s="43"/>
      <c r="K48" s="43"/>
      <c r="L48" s="43"/>
      <c r="M48" s="43"/>
      <c r="N48" s="43"/>
      <c r="O48" s="43"/>
      <c r="P48" s="43"/>
      <c r="Q48" s="44"/>
      <c r="S48" s="82">
        <f>SUM(AD48,AD103,AD158,AD213,AD268)</f>
        <v>0</v>
      </c>
      <c r="T48" s="83"/>
      <c r="U48" s="83"/>
      <c r="V48" s="83"/>
      <c r="W48" s="83"/>
      <c r="X48" s="83">
        <f>SUM(AI48,AI103,AI158,AI213,AI268)</f>
        <v>0</v>
      </c>
      <c r="Y48" s="83"/>
      <c r="Z48" s="83"/>
      <c r="AA48" s="83"/>
      <c r="AB48" s="224"/>
      <c r="AD48" s="82">
        <f>SUM(AF15:AJ44)</f>
        <v>0</v>
      </c>
      <c r="AE48" s="83"/>
      <c r="AF48" s="83"/>
      <c r="AG48" s="83"/>
      <c r="AH48" s="83"/>
      <c r="AI48" s="83">
        <f>SUM(AK15:AM44)</f>
        <v>0</v>
      </c>
      <c r="AJ48" s="83"/>
      <c r="AK48" s="83"/>
      <c r="AL48" s="83"/>
      <c r="AM48" s="224"/>
    </row>
    <row r="49" spans="3:59" ht="15" customHeight="1" thickBot="1">
      <c r="C49" s="38"/>
      <c r="F49" s="45"/>
      <c r="G49" s="46"/>
      <c r="H49" s="46"/>
      <c r="I49" s="46"/>
      <c r="J49" s="46"/>
      <c r="K49" s="46"/>
      <c r="L49" s="46"/>
      <c r="M49" s="46"/>
      <c r="N49" s="46"/>
      <c r="O49" s="46"/>
      <c r="P49" s="46"/>
      <c r="Q49" s="47"/>
      <c r="S49" s="84"/>
      <c r="T49" s="85"/>
      <c r="U49" s="85"/>
      <c r="V49" s="85"/>
      <c r="W49" s="85"/>
      <c r="X49" s="85"/>
      <c r="Y49" s="85"/>
      <c r="Z49" s="85"/>
      <c r="AA49" s="85"/>
      <c r="AB49" s="225"/>
      <c r="AD49" s="84"/>
      <c r="AE49" s="85"/>
      <c r="AF49" s="85"/>
      <c r="AG49" s="85"/>
      <c r="AH49" s="85"/>
      <c r="AI49" s="85"/>
      <c r="AJ49" s="85"/>
      <c r="AK49" s="85"/>
      <c r="AL49" s="85"/>
      <c r="AM49" s="225"/>
    </row>
    <row r="50" spans="3:59" ht="15" customHeight="1" thickTop="1">
      <c r="R50" s="48" t="s">
        <v>49</v>
      </c>
      <c r="S50" s="48"/>
      <c r="T50" s="48"/>
      <c r="U50" s="48"/>
      <c r="V50" s="48"/>
      <c r="W50" s="48"/>
      <c r="X50" s="48"/>
    </row>
    <row r="51" spans="3:59" ht="15" customHeight="1">
      <c r="C51" s="49" t="s">
        <v>50</v>
      </c>
      <c r="D51" s="14" t="s">
        <v>51</v>
      </c>
      <c r="E51" s="52" t="s">
        <v>52</v>
      </c>
      <c r="F51" s="52"/>
      <c r="G51" s="52"/>
      <c r="H51" s="52"/>
      <c r="I51" s="52"/>
      <c r="J51" s="14" t="s">
        <v>51</v>
      </c>
      <c r="K51" s="52" t="s">
        <v>55</v>
      </c>
      <c r="L51" s="52"/>
      <c r="M51" s="52"/>
      <c r="N51" s="52"/>
      <c r="O51" s="52"/>
      <c r="P51" s="54"/>
      <c r="Q51" s="56" t="s">
        <v>59</v>
      </c>
      <c r="R51" s="57"/>
      <c r="S51" s="58"/>
      <c r="T51" s="68" t="s">
        <v>60</v>
      </c>
      <c r="U51" s="69"/>
      <c r="V51" s="69"/>
      <c r="W51" s="69"/>
      <c r="X51" s="69"/>
      <c r="Y51" s="69"/>
      <c r="Z51" s="69"/>
      <c r="AB51" s="56" t="s">
        <v>45</v>
      </c>
      <c r="AC51" s="57"/>
      <c r="AD51" s="58"/>
      <c r="AE51" s="56" t="s">
        <v>46</v>
      </c>
      <c r="AF51" s="57"/>
      <c r="AG51" s="58"/>
      <c r="AH51" s="56" t="s">
        <v>47</v>
      </c>
      <c r="AI51" s="57"/>
      <c r="AJ51" s="58"/>
      <c r="AK51" s="56" t="s">
        <v>48</v>
      </c>
      <c r="AL51" s="57"/>
      <c r="AM51" s="58"/>
    </row>
    <row r="52" spans="3:59" ht="15" customHeight="1">
      <c r="C52" s="50"/>
      <c r="D52" s="6" t="s">
        <v>51</v>
      </c>
      <c r="E52" s="53" t="s">
        <v>53</v>
      </c>
      <c r="F52" s="53"/>
      <c r="G52" s="53"/>
      <c r="H52" s="53"/>
      <c r="I52" s="53"/>
      <c r="J52" s="16"/>
      <c r="K52" s="16"/>
      <c r="L52" s="16"/>
      <c r="M52" s="16"/>
      <c r="N52" s="16"/>
      <c r="O52" s="16"/>
      <c r="P52" s="17"/>
      <c r="Q52" s="59"/>
      <c r="R52" s="60"/>
      <c r="S52" s="61"/>
      <c r="T52" s="68"/>
      <c r="U52" s="69"/>
      <c r="V52" s="69"/>
      <c r="W52" s="69"/>
      <c r="X52" s="69"/>
      <c r="Y52" s="69"/>
      <c r="Z52" s="69"/>
      <c r="AB52" s="59"/>
      <c r="AC52" s="60"/>
      <c r="AD52" s="61"/>
      <c r="AE52" s="59"/>
      <c r="AF52" s="60"/>
      <c r="AG52" s="61"/>
      <c r="AH52" s="59"/>
      <c r="AI52" s="60"/>
      <c r="AJ52" s="61"/>
      <c r="AK52" s="59"/>
      <c r="AL52" s="60"/>
      <c r="AM52" s="61"/>
    </row>
    <row r="53" spans="3:59" ht="15" customHeight="1">
      <c r="C53" s="50"/>
      <c r="D53" s="6" t="s">
        <v>51</v>
      </c>
      <c r="E53" s="53" t="s">
        <v>54</v>
      </c>
      <c r="F53" s="53"/>
      <c r="G53" s="53"/>
      <c r="H53" s="53"/>
      <c r="I53" s="53"/>
      <c r="J53" s="53"/>
      <c r="K53" s="53"/>
      <c r="L53" s="53"/>
      <c r="M53" s="53"/>
      <c r="N53" s="53"/>
      <c r="O53" s="53"/>
      <c r="P53" s="55"/>
      <c r="Q53" s="62"/>
      <c r="R53" s="63"/>
      <c r="S53" s="64"/>
      <c r="T53" s="68" t="s">
        <v>61</v>
      </c>
      <c r="U53" s="69"/>
      <c r="V53" s="69"/>
      <c r="W53" s="69"/>
      <c r="X53" s="69"/>
      <c r="Y53" s="69"/>
      <c r="Z53" s="69"/>
      <c r="AB53" s="62"/>
      <c r="AC53" s="63"/>
      <c r="AD53" s="64"/>
      <c r="AE53" s="62"/>
      <c r="AF53" s="63"/>
      <c r="AG53" s="64"/>
      <c r="AH53" s="62"/>
      <c r="AI53" s="63"/>
      <c r="AJ53" s="64"/>
      <c r="AK53" s="62"/>
      <c r="AL53" s="63"/>
      <c r="AM53" s="64"/>
    </row>
    <row r="54" spans="3:59" ht="15" customHeight="1">
      <c r="C54" s="51"/>
      <c r="D54" s="1" t="s">
        <v>56</v>
      </c>
      <c r="E54" s="1" t="s">
        <v>57</v>
      </c>
      <c r="F54" s="1"/>
      <c r="G54" s="1"/>
      <c r="H54" s="1"/>
      <c r="I54" s="1"/>
      <c r="J54" s="1"/>
      <c r="K54" s="1"/>
      <c r="L54" s="1"/>
      <c r="M54" s="1"/>
      <c r="N54" s="1"/>
      <c r="O54" s="1"/>
      <c r="P54" s="15" t="s">
        <v>58</v>
      </c>
      <c r="Q54" s="65"/>
      <c r="R54" s="66"/>
      <c r="S54" s="67"/>
      <c r="T54" s="68"/>
      <c r="U54" s="69"/>
      <c r="V54" s="69"/>
      <c r="W54" s="69"/>
      <c r="X54" s="69"/>
      <c r="Y54" s="69"/>
      <c r="Z54" s="69"/>
      <c r="AB54" s="65"/>
      <c r="AC54" s="66"/>
      <c r="AD54" s="67"/>
      <c r="AE54" s="65"/>
      <c r="AF54" s="66"/>
      <c r="AG54" s="67"/>
      <c r="AH54" s="65"/>
      <c r="AI54" s="66"/>
      <c r="AJ54" s="67"/>
      <c r="AK54" s="65"/>
      <c r="AL54" s="66"/>
      <c r="AM54" s="67"/>
    </row>
    <row r="55" spans="3:59" ht="15" customHeight="1">
      <c r="M55" s="48" t="s">
        <v>1</v>
      </c>
      <c r="N55" s="48"/>
      <c r="O55" s="48"/>
      <c r="P55" s="48"/>
      <c r="Q55" s="48"/>
      <c r="R55" s="48"/>
      <c r="S55" s="48"/>
      <c r="T55" s="48"/>
      <c r="U55" s="48"/>
      <c r="V55" s="48"/>
      <c r="W55" s="48"/>
      <c r="X55" s="48"/>
      <c r="Y55" s="48"/>
      <c r="Z55" s="48"/>
      <c r="AA55" s="48"/>
      <c r="AD55" s="28" t="s">
        <v>71</v>
      </c>
      <c r="AE55" s="28"/>
      <c r="AF55" s="28"/>
      <c r="AG55" s="28"/>
      <c r="AH55" s="28"/>
      <c r="AI55" s="28"/>
      <c r="AJ55" s="28"/>
      <c r="AK55" s="28"/>
      <c r="AL55" s="28"/>
      <c r="AM55" s="28"/>
    </row>
    <row r="56" spans="3:59" s="18" customFormat="1" ht="15" customHeight="1">
      <c r="C56" s="149" t="s">
        <v>69</v>
      </c>
      <c r="D56" s="149"/>
      <c r="E56" s="149"/>
      <c r="F56" s="149"/>
      <c r="G56" s="149"/>
      <c r="H56" s="26"/>
      <c r="I56" s="26"/>
      <c r="J56" s="26"/>
      <c r="K56" s="26"/>
      <c r="L56" s="26"/>
      <c r="M56" s="26"/>
      <c r="N56" s="26"/>
      <c r="O56" s="26"/>
      <c r="P56" s="26"/>
      <c r="Q56" s="26"/>
      <c r="R56" s="26"/>
      <c r="S56" s="26"/>
      <c r="T56" s="26"/>
      <c r="U56" s="26"/>
      <c r="V56" s="26"/>
      <c r="W56" s="26"/>
      <c r="X56" s="26"/>
      <c r="Y56" s="26"/>
      <c r="Z56" s="66" t="s">
        <v>65</v>
      </c>
      <c r="AA56" s="66"/>
      <c r="AB56" s="66"/>
      <c r="AC56" s="66"/>
      <c r="AD56" s="216" t="str">
        <f>IF($AD$1="","",$AD$1)</f>
        <v/>
      </c>
      <c r="AE56" s="216"/>
      <c r="AF56" s="216"/>
      <c r="AG56" s="27" t="s">
        <v>12</v>
      </c>
      <c r="AH56" s="216" t="str">
        <f>IF($AH$1="","",$AH$1)</f>
        <v/>
      </c>
      <c r="AI56" s="216"/>
      <c r="AJ56" s="27" t="s">
        <v>11</v>
      </c>
      <c r="AK56" s="216" t="str">
        <f>IF($AK$1="","",$AK$1)</f>
        <v/>
      </c>
      <c r="AL56" s="216"/>
      <c r="AM56" s="27" t="s">
        <v>10</v>
      </c>
      <c r="AN56" s="26"/>
      <c r="AO56" s="26"/>
      <c r="AP56" s="26"/>
      <c r="AQ56" s="26"/>
      <c r="AR56" s="26"/>
      <c r="AS56" s="26"/>
      <c r="AT56" s="26"/>
      <c r="AU56" s="26"/>
      <c r="AV56" s="26"/>
      <c r="AW56" s="26"/>
      <c r="AX56" s="26"/>
      <c r="AY56" s="26"/>
      <c r="AZ56" s="26"/>
      <c r="BA56" s="26"/>
      <c r="BB56" s="26"/>
      <c r="BC56" s="26"/>
      <c r="BD56" s="26"/>
      <c r="BE56" s="26"/>
      <c r="BF56" s="26"/>
      <c r="BG56" s="26"/>
    </row>
    <row r="57" spans="3:59" s="18" customFormat="1" ht="15" customHeight="1">
      <c r="C57" s="130" t="s">
        <v>0</v>
      </c>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row>
    <row r="58" spans="3:59" s="18" customFormat="1" ht="15" customHeight="1">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row>
    <row r="59" spans="3:59" s="18" customFormat="1" ht="15" customHeight="1" thickBot="1">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row>
    <row r="60" spans="3:59" s="18" customFormat="1" ht="15" customHeight="1" thickTop="1">
      <c r="C60" s="241" t="s">
        <v>4</v>
      </c>
      <c r="D60" s="242"/>
      <c r="E60" s="247" t="s">
        <v>2</v>
      </c>
      <c r="F60" s="200"/>
      <c r="G60" s="200"/>
      <c r="H60" s="200" t="str">
        <f>IF($H$5="","",$H$5)</f>
        <v/>
      </c>
      <c r="I60" s="200"/>
      <c r="J60" s="200"/>
      <c r="K60" s="200"/>
      <c r="L60" s="200"/>
      <c r="M60" s="200"/>
      <c r="N60" s="200"/>
      <c r="O60" s="200"/>
      <c r="P60" s="200"/>
      <c r="Q60" s="200"/>
      <c r="R60" s="200"/>
      <c r="S60" s="200"/>
      <c r="T60" s="200"/>
      <c r="U60" s="200"/>
      <c r="V60" s="202"/>
      <c r="X60" s="117" t="s">
        <v>13</v>
      </c>
      <c r="Y60" s="118"/>
      <c r="Z60" s="118"/>
      <c r="AA60" s="119"/>
      <c r="AB60" s="200" t="str">
        <f>IF($AB$5="","",$AB$5)</f>
        <v/>
      </c>
      <c r="AC60" s="200"/>
      <c r="AD60" s="200"/>
      <c r="AE60" s="200" t="s">
        <v>12</v>
      </c>
      <c r="AF60" s="200" t="str">
        <f>IF($AF$5="","",$AF$5)</f>
        <v/>
      </c>
      <c r="AG60" s="200"/>
      <c r="AH60" s="200" t="s">
        <v>11</v>
      </c>
      <c r="AI60" s="200" t="str">
        <f>IF($AI$5="","",$AI$5)</f>
        <v/>
      </c>
      <c r="AJ60" s="200"/>
      <c r="AK60" s="202" t="s">
        <v>10</v>
      </c>
    </row>
    <row r="61" spans="3:59" s="18" customFormat="1" ht="15" customHeight="1" thickBot="1">
      <c r="C61" s="243"/>
      <c r="D61" s="244"/>
      <c r="E61" s="19"/>
      <c r="F61" s="20"/>
      <c r="G61" s="20"/>
      <c r="H61" s="207"/>
      <c r="I61" s="207"/>
      <c r="J61" s="207"/>
      <c r="K61" s="207"/>
      <c r="L61" s="207"/>
      <c r="M61" s="207"/>
      <c r="N61" s="207"/>
      <c r="O61" s="207"/>
      <c r="P61" s="207"/>
      <c r="Q61" s="207"/>
      <c r="R61" s="207"/>
      <c r="S61" s="207"/>
      <c r="T61" s="207"/>
      <c r="U61" s="207"/>
      <c r="V61" s="209"/>
      <c r="X61" s="120"/>
      <c r="Y61" s="121"/>
      <c r="Z61" s="121"/>
      <c r="AA61" s="122"/>
      <c r="AB61" s="201"/>
      <c r="AC61" s="201"/>
      <c r="AD61" s="201"/>
      <c r="AE61" s="201"/>
      <c r="AF61" s="201"/>
      <c r="AG61" s="201"/>
      <c r="AH61" s="201"/>
      <c r="AI61" s="201"/>
      <c r="AJ61" s="201"/>
      <c r="AK61" s="203"/>
    </row>
    <row r="62" spans="3:59" s="18" customFormat="1" ht="15" customHeight="1" thickTop="1" thickBot="1">
      <c r="C62" s="243"/>
      <c r="D62" s="244"/>
      <c r="E62" s="204" t="s">
        <v>5</v>
      </c>
      <c r="F62" s="206" t="str">
        <f>IF($F$7="","",$F$7)</f>
        <v/>
      </c>
      <c r="G62" s="206"/>
      <c r="H62" s="206"/>
      <c r="I62" s="206"/>
      <c r="J62" s="206"/>
      <c r="K62" s="206"/>
      <c r="L62" s="206"/>
      <c r="M62" s="206"/>
      <c r="N62" s="206"/>
      <c r="O62" s="206"/>
      <c r="P62" s="206"/>
      <c r="Q62" s="206"/>
      <c r="R62" s="206"/>
      <c r="S62" s="206"/>
      <c r="T62" s="206"/>
      <c r="U62" s="206" t="s">
        <v>3</v>
      </c>
      <c r="V62" s="208"/>
    </row>
    <row r="63" spans="3:59" s="18" customFormat="1" ht="15" customHeight="1" thickTop="1">
      <c r="C63" s="243"/>
      <c r="D63" s="244"/>
      <c r="E63" s="205"/>
      <c r="F63" s="207"/>
      <c r="G63" s="207"/>
      <c r="H63" s="207"/>
      <c r="I63" s="207"/>
      <c r="J63" s="207"/>
      <c r="K63" s="207"/>
      <c r="L63" s="207"/>
      <c r="M63" s="207"/>
      <c r="N63" s="207"/>
      <c r="O63" s="207"/>
      <c r="P63" s="207"/>
      <c r="Q63" s="207"/>
      <c r="R63" s="207"/>
      <c r="S63" s="207"/>
      <c r="T63" s="207"/>
      <c r="U63" s="207"/>
      <c r="V63" s="209"/>
      <c r="X63" s="226" t="s">
        <v>18</v>
      </c>
      <c r="Y63" s="200"/>
      <c r="Z63" s="200"/>
      <c r="AA63" s="200"/>
      <c r="AB63" s="227"/>
      <c r="AC63" s="210" t="str">
        <f>IF(AE63="","",IF(AE63="組合員",1,2))</f>
        <v/>
      </c>
      <c r="AD63" s="211"/>
      <c r="AE63" s="230" t="str">
        <f>IF($AE$8="","",$AE$8)</f>
        <v/>
      </c>
      <c r="AF63" s="230"/>
      <c r="AG63" s="230"/>
      <c r="AH63" s="231"/>
      <c r="AJ63" s="117" t="s">
        <v>66</v>
      </c>
      <c r="AK63" s="118"/>
      <c r="AL63" s="118"/>
      <c r="AM63" s="125"/>
    </row>
    <row r="64" spans="3:59" s="18" customFormat="1" ht="15" customHeight="1" thickBot="1">
      <c r="C64" s="243"/>
      <c r="D64" s="244"/>
      <c r="E64" s="214" t="s">
        <v>6</v>
      </c>
      <c r="F64" s="206" t="str">
        <f>IF($F$9="","",$F$9)</f>
        <v/>
      </c>
      <c r="G64" s="206"/>
      <c r="H64" s="206"/>
      <c r="I64" s="206"/>
      <c r="J64" s="206"/>
      <c r="K64" s="206"/>
      <c r="L64" s="206"/>
      <c r="M64" s="206"/>
      <c r="N64" s="206"/>
      <c r="O64" s="206"/>
      <c r="P64" s="206"/>
      <c r="Q64" s="206"/>
      <c r="R64" s="206"/>
      <c r="S64" s="206"/>
      <c r="T64" s="206"/>
      <c r="U64" s="206"/>
      <c r="V64" s="208"/>
      <c r="X64" s="228"/>
      <c r="Y64" s="201"/>
      <c r="Z64" s="201"/>
      <c r="AA64" s="201"/>
      <c r="AB64" s="229"/>
      <c r="AC64" s="212"/>
      <c r="AD64" s="213"/>
      <c r="AE64" s="232"/>
      <c r="AF64" s="232"/>
      <c r="AG64" s="232"/>
      <c r="AH64" s="233"/>
      <c r="AJ64" s="142"/>
      <c r="AK64" s="66"/>
      <c r="AL64" s="66"/>
      <c r="AM64" s="143"/>
      <c r="AP64" s="239" t="s">
        <v>17</v>
      </c>
      <c r="AQ64" s="239"/>
      <c r="AR64" s="239"/>
      <c r="AS64" s="239"/>
      <c r="AU64" s="236" t="s">
        <v>22</v>
      </c>
      <c r="AV64" s="237"/>
      <c r="AW64" s="237"/>
      <c r="AX64" s="238"/>
      <c r="AZ64" s="239" t="s">
        <v>28</v>
      </c>
      <c r="BA64" s="239"/>
      <c r="BB64" s="239"/>
      <c r="BC64" s="239"/>
    </row>
    <row r="65" spans="3:59" s="18" customFormat="1" ht="15" customHeight="1" thickTop="1" thickBot="1">
      <c r="C65" s="243"/>
      <c r="D65" s="244"/>
      <c r="E65" s="214"/>
      <c r="F65" s="206"/>
      <c r="G65" s="206"/>
      <c r="H65" s="206"/>
      <c r="I65" s="206"/>
      <c r="J65" s="206"/>
      <c r="K65" s="206"/>
      <c r="L65" s="206"/>
      <c r="M65" s="206"/>
      <c r="N65" s="206"/>
      <c r="O65" s="206"/>
      <c r="P65" s="206"/>
      <c r="Q65" s="206"/>
      <c r="R65" s="206"/>
      <c r="S65" s="206"/>
      <c r="T65" s="206"/>
      <c r="U65" s="206"/>
      <c r="V65" s="208"/>
      <c r="AJ65" s="234" t="str">
        <f>IF($AJ$10="","",$AJ$10)</f>
        <v/>
      </c>
      <c r="AK65" s="60"/>
      <c r="AL65" s="60"/>
      <c r="AM65" s="235"/>
      <c r="AP65" s="239" t="s">
        <v>19</v>
      </c>
      <c r="AQ65" s="239"/>
      <c r="AR65" s="239"/>
      <c r="AS65" s="239"/>
      <c r="AU65" s="236" t="s">
        <v>23</v>
      </c>
      <c r="AV65" s="237"/>
      <c r="AW65" s="237"/>
      <c r="AX65" s="238"/>
      <c r="AZ65" s="239" t="s">
        <v>29</v>
      </c>
      <c r="BA65" s="239"/>
      <c r="BB65" s="239"/>
      <c r="BC65" s="239"/>
    </row>
    <row r="66" spans="3:59" s="18" customFormat="1" ht="15" customHeight="1" thickTop="1" thickBot="1">
      <c r="C66" s="245"/>
      <c r="D66" s="246"/>
      <c r="E66" s="215"/>
      <c r="F66" s="21"/>
      <c r="G66" s="21"/>
      <c r="H66" s="21"/>
      <c r="I66" s="22" t="s">
        <v>7</v>
      </c>
      <c r="J66" s="22"/>
      <c r="K66" s="240" t="str">
        <f>IF($K$11="","",$K$11)</f>
        <v/>
      </c>
      <c r="L66" s="240"/>
      <c r="M66" s="240"/>
      <c r="N66" s="23" t="s">
        <v>8</v>
      </c>
      <c r="O66" s="240" t="str">
        <f>IF($O$11="","",$O$11)</f>
        <v/>
      </c>
      <c r="P66" s="240"/>
      <c r="Q66" s="240"/>
      <c r="R66" s="23" t="s">
        <v>8</v>
      </c>
      <c r="S66" s="240" t="str">
        <f>IF($S$11="","",$S$11)</f>
        <v/>
      </c>
      <c r="T66" s="240"/>
      <c r="U66" s="240"/>
      <c r="V66" s="24" t="s">
        <v>9</v>
      </c>
      <c r="X66" s="248">
        <v>2</v>
      </c>
      <c r="Y66" s="249"/>
      <c r="Z66" s="249" t="s">
        <v>40</v>
      </c>
      <c r="AA66" s="249"/>
      <c r="AB66" s="25" t="s">
        <v>39</v>
      </c>
      <c r="AC66" s="249" t="str">
        <f>IF(AF70="","",_xlfn.IFS(AC121="5","5",AC121="4","4",AC121="3","3",AF125="","2"))</f>
        <v/>
      </c>
      <c r="AD66" s="249"/>
      <c r="AE66" s="249" t="s">
        <v>38</v>
      </c>
      <c r="AF66" s="250"/>
      <c r="AJ66" s="120"/>
      <c r="AK66" s="121"/>
      <c r="AL66" s="121"/>
      <c r="AM66" s="126"/>
      <c r="AU66" s="236" t="s">
        <v>24</v>
      </c>
      <c r="AV66" s="237"/>
      <c r="AW66" s="237"/>
      <c r="AX66" s="238"/>
      <c r="AZ66" s="239" t="s">
        <v>30</v>
      </c>
      <c r="BA66" s="239"/>
      <c r="BB66" s="239"/>
      <c r="BC66" s="239"/>
    </row>
    <row r="67" spans="3:59" s="18" customFormat="1" ht="15" customHeight="1" thickTop="1" thickBot="1">
      <c r="AU67" s="236" t="s">
        <v>25</v>
      </c>
      <c r="AV67" s="237"/>
      <c r="AW67" s="237"/>
      <c r="AX67" s="238"/>
      <c r="AZ67" s="239" t="s">
        <v>31</v>
      </c>
      <c r="BA67" s="239"/>
      <c r="BB67" s="239"/>
      <c r="BC67" s="239"/>
    </row>
    <row r="68" spans="3:59" ht="15" customHeight="1" thickTop="1">
      <c r="C68" s="69" t="s">
        <v>20</v>
      </c>
      <c r="D68" s="56"/>
      <c r="E68" s="75" t="s">
        <v>14</v>
      </c>
      <c r="F68" s="76"/>
      <c r="G68" s="76"/>
      <c r="H68" s="76"/>
      <c r="I68" s="76"/>
      <c r="J68" s="76"/>
      <c r="K68" s="76"/>
      <c r="L68" s="76"/>
      <c r="M68" s="76"/>
      <c r="N68" s="77"/>
      <c r="O68" s="181" t="s">
        <v>32</v>
      </c>
      <c r="P68" s="181"/>
      <c r="Q68" s="153" t="s">
        <v>15</v>
      </c>
      <c r="R68" s="153"/>
      <c r="S68" s="153"/>
      <c r="T68" s="153"/>
      <c r="U68" s="86" t="s">
        <v>2</v>
      </c>
      <c r="V68" s="87"/>
      <c r="W68" s="87"/>
      <c r="X68" s="87"/>
      <c r="Y68" s="87"/>
      <c r="Z68" s="87"/>
      <c r="AA68" s="87"/>
      <c r="AB68" s="87"/>
      <c r="AC68" s="87"/>
      <c r="AD68" s="87"/>
      <c r="AE68" s="88"/>
      <c r="AF68" s="153" t="s">
        <v>34</v>
      </c>
      <c r="AG68" s="153"/>
      <c r="AH68" s="153"/>
      <c r="AI68" s="153"/>
      <c r="AJ68" s="154"/>
      <c r="AK68" s="58" t="s">
        <v>35</v>
      </c>
      <c r="AL68" s="69"/>
      <c r="AM68" s="69"/>
    </row>
    <row r="69" spans="3:59" ht="15" customHeight="1" thickBot="1">
      <c r="C69" s="69"/>
      <c r="D69" s="56"/>
      <c r="E69" s="180" t="s">
        <v>21</v>
      </c>
      <c r="F69" s="158"/>
      <c r="G69" s="158"/>
      <c r="H69" s="158"/>
      <c r="I69" s="158"/>
      <c r="J69" s="158"/>
      <c r="K69" s="158" t="s">
        <v>27</v>
      </c>
      <c r="L69" s="158"/>
      <c r="M69" s="158"/>
      <c r="N69" s="159"/>
      <c r="O69" s="182"/>
      <c r="P69" s="182"/>
      <c r="Q69" s="69"/>
      <c r="R69" s="69"/>
      <c r="S69" s="69"/>
      <c r="T69" s="69"/>
      <c r="U69" s="89" t="s">
        <v>16</v>
      </c>
      <c r="V69" s="90"/>
      <c r="W69" s="90"/>
      <c r="X69" s="90"/>
      <c r="Y69" s="90"/>
      <c r="Z69" s="90"/>
      <c r="AA69" s="90"/>
      <c r="AB69" s="90"/>
      <c r="AC69" s="90"/>
      <c r="AD69" s="90"/>
      <c r="AE69" s="91"/>
      <c r="AF69" s="69"/>
      <c r="AG69" s="69"/>
      <c r="AH69" s="69"/>
      <c r="AI69" s="69"/>
      <c r="AJ69" s="155"/>
      <c r="AK69" s="58"/>
      <c r="AL69" s="69"/>
      <c r="AM69" s="69"/>
      <c r="AZ69" s="191" t="s">
        <v>36</v>
      </c>
      <c r="BA69" s="191"/>
      <c r="BB69" s="191"/>
      <c r="BC69" s="191"/>
      <c r="BD69" s="191" t="s">
        <v>37</v>
      </c>
      <c r="BE69" s="191"/>
      <c r="BF69" s="191"/>
      <c r="BG69" s="191"/>
    </row>
    <row r="70" spans="3:59" ht="15" customHeight="1">
      <c r="C70" s="69">
        <v>11</v>
      </c>
      <c r="D70" s="56"/>
      <c r="E70" s="168"/>
      <c r="F70" s="169"/>
      <c r="G70" s="169"/>
      <c r="H70" s="169"/>
      <c r="I70" s="174"/>
      <c r="J70" s="175"/>
      <c r="K70" s="162"/>
      <c r="L70" s="162"/>
      <c r="M70" s="162"/>
      <c r="N70" s="165" t="s">
        <v>26</v>
      </c>
      <c r="O70" s="161"/>
      <c r="P70" s="161"/>
      <c r="Q70" s="160"/>
      <c r="R70" s="160"/>
      <c r="S70" s="160"/>
      <c r="T70" s="160"/>
      <c r="U70" s="112"/>
      <c r="V70" s="113"/>
      <c r="W70" s="113"/>
      <c r="X70" s="113"/>
      <c r="Y70" s="113"/>
      <c r="Z70" s="113"/>
      <c r="AA70" s="113"/>
      <c r="AB70" s="113"/>
      <c r="AC70" s="113"/>
      <c r="AD70" s="113"/>
      <c r="AE70" s="114"/>
      <c r="AF70" s="115"/>
      <c r="AG70" s="116"/>
      <c r="AH70" s="116"/>
      <c r="AI70" s="116"/>
      <c r="AJ70" s="116"/>
      <c r="AK70" s="97" t="str">
        <f>IF(AF70="","",IF($AJ$10="給与振込","0",IF(AF70&gt;=50000,BD72,AZ72)))</f>
        <v/>
      </c>
      <c r="AL70" s="98"/>
      <c r="AM70" s="99"/>
      <c r="AU70" s="190" t="s">
        <v>17</v>
      </c>
      <c r="AV70" s="79"/>
      <c r="AW70" s="79"/>
      <c r="AX70" s="79"/>
      <c r="AY70" s="79"/>
      <c r="AZ70" s="96">
        <v>440</v>
      </c>
      <c r="BA70" s="96"/>
      <c r="BB70" s="96"/>
      <c r="BC70" s="96"/>
      <c r="BD70" s="96">
        <v>660</v>
      </c>
      <c r="BE70" s="96"/>
      <c r="BF70" s="96"/>
      <c r="BG70" s="183"/>
    </row>
    <row r="71" spans="3:59" ht="15" customHeight="1" thickBot="1">
      <c r="C71" s="69"/>
      <c r="D71" s="56"/>
      <c r="E71" s="170"/>
      <c r="F71" s="171"/>
      <c r="G71" s="171"/>
      <c r="H71" s="171"/>
      <c r="I71" s="176"/>
      <c r="J71" s="177"/>
      <c r="K71" s="163"/>
      <c r="L71" s="163"/>
      <c r="M71" s="163"/>
      <c r="N71" s="166"/>
      <c r="O71" s="161"/>
      <c r="P71" s="161"/>
      <c r="Q71" s="160"/>
      <c r="R71" s="160"/>
      <c r="S71" s="160"/>
      <c r="T71" s="160"/>
      <c r="U71" s="106"/>
      <c r="V71" s="107"/>
      <c r="W71" s="107"/>
      <c r="X71" s="107"/>
      <c r="Y71" s="107"/>
      <c r="Z71" s="107"/>
      <c r="AA71" s="107"/>
      <c r="AB71" s="107"/>
      <c r="AC71" s="107"/>
      <c r="AD71" s="107"/>
      <c r="AE71" s="108"/>
      <c r="AF71" s="115"/>
      <c r="AG71" s="116"/>
      <c r="AH71" s="116"/>
      <c r="AI71" s="116"/>
      <c r="AJ71" s="116"/>
      <c r="AK71" s="100"/>
      <c r="AL71" s="101"/>
      <c r="AM71" s="102"/>
      <c r="AU71" s="80" t="s">
        <v>19</v>
      </c>
      <c r="AV71" s="81"/>
      <c r="AW71" s="81"/>
      <c r="AX71" s="81"/>
      <c r="AY71" s="81"/>
      <c r="AZ71" s="184">
        <v>550</v>
      </c>
      <c r="BA71" s="184"/>
      <c r="BB71" s="184"/>
      <c r="BC71" s="184"/>
      <c r="BD71" s="184">
        <v>880</v>
      </c>
      <c r="BE71" s="184"/>
      <c r="BF71" s="184"/>
      <c r="BG71" s="185"/>
    </row>
    <row r="72" spans="3:59" ht="15" customHeight="1" thickTop="1" thickBot="1">
      <c r="C72" s="69"/>
      <c r="D72" s="56"/>
      <c r="E72" s="172"/>
      <c r="F72" s="173"/>
      <c r="G72" s="173"/>
      <c r="H72" s="173"/>
      <c r="I72" s="178"/>
      <c r="J72" s="179"/>
      <c r="K72" s="164"/>
      <c r="L72" s="164"/>
      <c r="M72" s="164"/>
      <c r="N72" s="167"/>
      <c r="O72" s="161"/>
      <c r="P72" s="161"/>
      <c r="Q72" s="160"/>
      <c r="R72" s="160"/>
      <c r="S72" s="160"/>
      <c r="T72" s="160"/>
      <c r="U72" s="109"/>
      <c r="V72" s="110"/>
      <c r="W72" s="110"/>
      <c r="X72" s="110"/>
      <c r="Y72" s="110"/>
      <c r="Z72" s="110"/>
      <c r="AA72" s="110"/>
      <c r="AB72" s="110"/>
      <c r="AC72" s="110"/>
      <c r="AD72" s="110"/>
      <c r="AE72" s="111"/>
      <c r="AF72" s="115"/>
      <c r="AG72" s="116"/>
      <c r="AH72" s="116"/>
      <c r="AI72" s="116"/>
      <c r="AJ72" s="116"/>
      <c r="AK72" s="103"/>
      <c r="AL72" s="104"/>
      <c r="AM72" s="105"/>
      <c r="AU72" s="186" t="str">
        <f>IF($AE$8="","",$AE$8)</f>
        <v/>
      </c>
      <c r="AV72" s="187"/>
      <c r="AW72" s="187"/>
      <c r="AX72" s="187"/>
      <c r="AY72" s="187"/>
      <c r="AZ72" s="188">
        <f>IF(AU72="組合員",AZ70,AZ71)</f>
        <v>550</v>
      </c>
      <c r="BA72" s="188"/>
      <c r="BB72" s="188"/>
      <c r="BC72" s="188"/>
      <c r="BD72" s="188">
        <f>IF(AU72="組合員",BD70,BD71)</f>
        <v>880</v>
      </c>
      <c r="BE72" s="188"/>
      <c r="BF72" s="188"/>
      <c r="BG72" s="189"/>
    </row>
    <row r="73" spans="3:59" ht="15" customHeight="1">
      <c r="C73" s="69">
        <v>12</v>
      </c>
      <c r="D73" s="56"/>
      <c r="E73" s="168"/>
      <c r="F73" s="169"/>
      <c r="G73" s="169"/>
      <c r="H73" s="169"/>
      <c r="I73" s="174"/>
      <c r="J73" s="175"/>
      <c r="K73" s="162"/>
      <c r="L73" s="162"/>
      <c r="M73" s="162"/>
      <c r="N73" s="165" t="s">
        <v>26</v>
      </c>
      <c r="O73" s="161"/>
      <c r="P73" s="161"/>
      <c r="Q73" s="160"/>
      <c r="R73" s="160"/>
      <c r="S73" s="160"/>
      <c r="T73" s="160"/>
      <c r="U73" s="112"/>
      <c r="V73" s="113"/>
      <c r="W73" s="113"/>
      <c r="X73" s="113"/>
      <c r="Y73" s="113"/>
      <c r="Z73" s="113"/>
      <c r="AA73" s="113"/>
      <c r="AB73" s="113"/>
      <c r="AC73" s="113"/>
      <c r="AD73" s="113"/>
      <c r="AE73" s="114"/>
      <c r="AF73" s="115"/>
      <c r="AG73" s="116"/>
      <c r="AH73" s="116"/>
      <c r="AI73" s="116"/>
      <c r="AJ73" s="116"/>
      <c r="AK73" s="97" t="str">
        <f t="shared" ref="AK73" si="24">IF(AF73="","",IF($AJ$10="給与振込","0",IF(AF73&gt;=50000,BD75,AZ75)))</f>
        <v/>
      </c>
      <c r="AL73" s="98"/>
      <c r="AM73" s="99"/>
      <c r="AU73" s="190" t="s">
        <v>17</v>
      </c>
      <c r="AV73" s="79"/>
      <c r="AW73" s="79"/>
      <c r="AX73" s="79"/>
      <c r="AY73" s="79"/>
      <c r="AZ73" s="96">
        <v>440</v>
      </c>
      <c r="BA73" s="96"/>
      <c r="BB73" s="96"/>
      <c r="BC73" s="96"/>
      <c r="BD73" s="96">
        <v>660</v>
      </c>
      <c r="BE73" s="96"/>
      <c r="BF73" s="96"/>
      <c r="BG73" s="183"/>
    </row>
    <row r="74" spans="3:59" ht="15" customHeight="1" thickBot="1">
      <c r="C74" s="69"/>
      <c r="D74" s="56"/>
      <c r="E74" s="170"/>
      <c r="F74" s="171"/>
      <c r="G74" s="171"/>
      <c r="H74" s="171"/>
      <c r="I74" s="176"/>
      <c r="J74" s="177"/>
      <c r="K74" s="163"/>
      <c r="L74" s="163"/>
      <c r="M74" s="163"/>
      <c r="N74" s="166"/>
      <c r="O74" s="161"/>
      <c r="P74" s="161"/>
      <c r="Q74" s="160"/>
      <c r="R74" s="160"/>
      <c r="S74" s="160"/>
      <c r="T74" s="160"/>
      <c r="U74" s="106"/>
      <c r="V74" s="107"/>
      <c r="W74" s="107"/>
      <c r="X74" s="107"/>
      <c r="Y74" s="107"/>
      <c r="Z74" s="107"/>
      <c r="AA74" s="107"/>
      <c r="AB74" s="107"/>
      <c r="AC74" s="107"/>
      <c r="AD74" s="107"/>
      <c r="AE74" s="108"/>
      <c r="AF74" s="115"/>
      <c r="AG74" s="116"/>
      <c r="AH74" s="116"/>
      <c r="AI74" s="116"/>
      <c r="AJ74" s="116"/>
      <c r="AK74" s="100"/>
      <c r="AL74" s="101"/>
      <c r="AM74" s="102"/>
      <c r="AU74" s="80" t="s">
        <v>19</v>
      </c>
      <c r="AV74" s="81"/>
      <c r="AW74" s="81"/>
      <c r="AX74" s="81"/>
      <c r="AY74" s="81"/>
      <c r="AZ74" s="184">
        <v>550</v>
      </c>
      <c r="BA74" s="184"/>
      <c r="BB74" s="184"/>
      <c r="BC74" s="184"/>
      <c r="BD74" s="184">
        <v>880</v>
      </c>
      <c r="BE74" s="184"/>
      <c r="BF74" s="184"/>
      <c r="BG74" s="185"/>
    </row>
    <row r="75" spans="3:59" ht="15" customHeight="1" thickTop="1" thickBot="1">
      <c r="C75" s="69"/>
      <c r="D75" s="56"/>
      <c r="E75" s="172"/>
      <c r="F75" s="173"/>
      <c r="G75" s="173"/>
      <c r="H75" s="173"/>
      <c r="I75" s="178"/>
      <c r="J75" s="179"/>
      <c r="K75" s="164"/>
      <c r="L75" s="164"/>
      <c r="M75" s="164"/>
      <c r="N75" s="167"/>
      <c r="O75" s="161"/>
      <c r="P75" s="161"/>
      <c r="Q75" s="160"/>
      <c r="R75" s="160"/>
      <c r="S75" s="160"/>
      <c r="T75" s="160"/>
      <c r="U75" s="109"/>
      <c r="V75" s="110"/>
      <c r="W75" s="110"/>
      <c r="X75" s="110"/>
      <c r="Y75" s="110"/>
      <c r="Z75" s="110"/>
      <c r="AA75" s="110"/>
      <c r="AB75" s="110"/>
      <c r="AC75" s="110"/>
      <c r="AD75" s="110"/>
      <c r="AE75" s="111"/>
      <c r="AF75" s="115"/>
      <c r="AG75" s="116"/>
      <c r="AH75" s="116"/>
      <c r="AI75" s="116"/>
      <c r="AJ75" s="116"/>
      <c r="AK75" s="103"/>
      <c r="AL75" s="104"/>
      <c r="AM75" s="105"/>
      <c r="AU75" s="186" t="str">
        <f>IF($AE$8="","",$AE$8)</f>
        <v/>
      </c>
      <c r="AV75" s="187"/>
      <c r="AW75" s="187"/>
      <c r="AX75" s="187"/>
      <c r="AY75" s="187"/>
      <c r="AZ75" s="188">
        <f>IF(AU75="組合員",AZ73,AZ74)</f>
        <v>550</v>
      </c>
      <c r="BA75" s="188"/>
      <c r="BB75" s="188"/>
      <c r="BC75" s="188"/>
      <c r="BD75" s="188">
        <f>IF(AU75="組合員",BD73,BD74)</f>
        <v>880</v>
      </c>
      <c r="BE75" s="188"/>
      <c r="BF75" s="188"/>
      <c r="BG75" s="189"/>
    </row>
    <row r="76" spans="3:59" ht="15" customHeight="1">
      <c r="C76" s="69">
        <v>13</v>
      </c>
      <c r="D76" s="56"/>
      <c r="E76" s="168"/>
      <c r="F76" s="169"/>
      <c r="G76" s="169"/>
      <c r="H76" s="169"/>
      <c r="I76" s="174"/>
      <c r="J76" s="175"/>
      <c r="K76" s="162"/>
      <c r="L76" s="162"/>
      <c r="M76" s="162"/>
      <c r="N76" s="165" t="s">
        <v>26</v>
      </c>
      <c r="O76" s="161"/>
      <c r="P76" s="161"/>
      <c r="Q76" s="160"/>
      <c r="R76" s="160"/>
      <c r="S76" s="160"/>
      <c r="T76" s="160"/>
      <c r="U76" s="112"/>
      <c r="V76" s="113"/>
      <c r="W76" s="113"/>
      <c r="X76" s="113"/>
      <c r="Y76" s="113"/>
      <c r="Z76" s="113"/>
      <c r="AA76" s="113"/>
      <c r="AB76" s="113"/>
      <c r="AC76" s="113"/>
      <c r="AD76" s="113"/>
      <c r="AE76" s="114"/>
      <c r="AF76" s="115"/>
      <c r="AG76" s="116"/>
      <c r="AH76" s="116"/>
      <c r="AI76" s="116"/>
      <c r="AJ76" s="116"/>
      <c r="AK76" s="97" t="str">
        <f t="shared" ref="AK76" si="25">IF(AF76="","",IF($AJ$10="給与振込","0",IF(AF76&gt;=50000,BD78,AZ78)))</f>
        <v/>
      </c>
      <c r="AL76" s="98"/>
      <c r="AM76" s="99"/>
      <c r="AU76" s="190" t="s">
        <v>17</v>
      </c>
      <c r="AV76" s="79"/>
      <c r="AW76" s="79"/>
      <c r="AX76" s="79"/>
      <c r="AY76" s="79"/>
      <c r="AZ76" s="96">
        <v>440</v>
      </c>
      <c r="BA76" s="96"/>
      <c r="BB76" s="96"/>
      <c r="BC76" s="96"/>
      <c r="BD76" s="96">
        <v>660</v>
      </c>
      <c r="BE76" s="96"/>
      <c r="BF76" s="96"/>
      <c r="BG76" s="183"/>
    </row>
    <row r="77" spans="3:59" ht="15" customHeight="1" thickBot="1">
      <c r="C77" s="69"/>
      <c r="D77" s="56"/>
      <c r="E77" s="170"/>
      <c r="F77" s="171"/>
      <c r="G77" s="171"/>
      <c r="H77" s="171"/>
      <c r="I77" s="176"/>
      <c r="J77" s="177"/>
      <c r="K77" s="163"/>
      <c r="L77" s="163"/>
      <c r="M77" s="163"/>
      <c r="N77" s="166"/>
      <c r="O77" s="161"/>
      <c r="P77" s="161"/>
      <c r="Q77" s="160"/>
      <c r="R77" s="160"/>
      <c r="S77" s="160"/>
      <c r="T77" s="160"/>
      <c r="U77" s="106"/>
      <c r="V77" s="107"/>
      <c r="W77" s="107"/>
      <c r="X77" s="107"/>
      <c r="Y77" s="107"/>
      <c r="Z77" s="107"/>
      <c r="AA77" s="107"/>
      <c r="AB77" s="107"/>
      <c r="AC77" s="107"/>
      <c r="AD77" s="107"/>
      <c r="AE77" s="108"/>
      <c r="AF77" s="115"/>
      <c r="AG77" s="116"/>
      <c r="AH77" s="116"/>
      <c r="AI77" s="116"/>
      <c r="AJ77" s="116"/>
      <c r="AK77" s="100"/>
      <c r="AL77" s="101"/>
      <c r="AM77" s="102"/>
      <c r="AU77" s="80" t="s">
        <v>19</v>
      </c>
      <c r="AV77" s="81"/>
      <c r="AW77" s="81"/>
      <c r="AX77" s="81"/>
      <c r="AY77" s="81"/>
      <c r="AZ77" s="184">
        <v>550</v>
      </c>
      <c r="BA77" s="184"/>
      <c r="BB77" s="184"/>
      <c r="BC77" s="184"/>
      <c r="BD77" s="184">
        <v>880</v>
      </c>
      <c r="BE77" s="184"/>
      <c r="BF77" s="184"/>
      <c r="BG77" s="185"/>
    </row>
    <row r="78" spans="3:59" ht="15" customHeight="1" thickTop="1" thickBot="1">
      <c r="C78" s="69"/>
      <c r="D78" s="56"/>
      <c r="E78" s="172"/>
      <c r="F78" s="173"/>
      <c r="G78" s="173"/>
      <c r="H78" s="173"/>
      <c r="I78" s="178"/>
      <c r="J78" s="179"/>
      <c r="K78" s="164"/>
      <c r="L78" s="164"/>
      <c r="M78" s="164"/>
      <c r="N78" s="167"/>
      <c r="O78" s="161"/>
      <c r="P78" s="161"/>
      <c r="Q78" s="160"/>
      <c r="R78" s="160"/>
      <c r="S78" s="160"/>
      <c r="T78" s="160"/>
      <c r="U78" s="109"/>
      <c r="V78" s="110"/>
      <c r="W78" s="110"/>
      <c r="X78" s="110"/>
      <c r="Y78" s="110"/>
      <c r="Z78" s="110"/>
      <c r="AA78" s="110"/>
      <c r="AB78" s="110"/>
      <c r="AC78" s="110"/>
      <c r="AD78" s="110"/>
      <c r="AE78" s="111"/>
      <c r="AF78" s="115"/>
      <c r="AG78" s="116"/>
      <c r="AH78" s="116"/>
      <c r="AI78" s="116"/>
      <c r="AJ78" s="116"/>
      <c r="AK78" s="103"/>
      <c r="AL78" s="104"/>
      <c r="AM78" s="105"/>
      <c r="AU78" s="186" t="str">
        <f>IF($AE$8="","",$AE$8)</f>
        <v/>
      </c>
      <c r="AV78" s="187"/>
      <c r="AW78" s="187"/>
      <c r="AX78" s="187"/>
      <c r="AY78" s="187"/>
      <c r="AZ78" s="188">
        <f>IF(AU78="組合員",AZ76,AZ77)</f>
        <v>550</v>
      </c>
      <c r="BA78" s="188"/>
      <c r="BB78" s="188"/>
      <c r="BC78" s="188"/>
      <c r="BD78" s="188">
        <f t="shared" ref="BD78" si="26">IF(AU78="組合員",BD76,BD77)</f>
        <v>880</v>
      </c>
      <c r="BE78" s="188"/>
      <c r="BF78" s="188"/>
      <c r="BG78" s="189"/>
    </row>
    <row r="79" spans="3:59" ht="15" customHeight="1">
      <c r="C79" s="69">
        <v>14</v>
      </c>
      <c r="D79" s="56"/>
      <c r="E79" s="168"/>
      <c r="F79" s="169"/>
      <c r="G79" s="169"/>
      <c r="H79" s="169"/>
      <c r="I79" s="174"/>
      <c r="J79" s="175"/>
      <c r="K79" s="162"/>
      <c r="L79" s="162"/>
      <c r="M79" s="162"/>
      <c r="N79" s="165" t="s">
        <v>26</v>
      </c>
      <c r="O79" s="161"/>
      <c r="P79" s="161"/>
      <c r="Q79" s="160"/>
      <c r="R79" s="160"/>
      <c r="S79" s="160"/>
      <c r="T79" s="160"/>
      <c r="U79" s="112"/>
      <c r="V79" s="113"/>
      <c r="W79" s="113"/>
      <c r="X79" s="113"/>
      <c r="Y79" s="113"/>
      <c r="Z79" s="113"/>
      <c r="AA79" s="113"/>
      <c r="AB79" s="113"/>
      <c r="AC79" s="113"/>
      <c r="AD79" s="113"/>
      <c r="AE79" s="114"/>
      <c r="AF79" s="115"/>
      <c r="AG79" s="116"/>
      <c r="AH79" s="116"/>
      <c r="AI79" s="116"/>
      <c r="AJ79" s="116"/>
      <c r="AK79" s="97" t="str">
        <f t="shared" ref="AK79" si="27">IF(AF79="","",IF($AJ$10="給与振込","0",IF(AF79&gt;=50000,BD81,AZ81)))</f>
        <v/>
      </c>
      <c r="AL79" s="98"/>
      <c r="AM79" s="99"/>
      <c r="AU79" s="190" t="s">
        <v>17</v>
      </c>
      <c r="AV79" s="79"/>
      <c r="AW79" s="79"/>
      <c r="AX79" s="79"/>
      <c r="AY79" s="79"/>
      <c r="AZ79" s="96">
        <v>440</v>
      </c>
      <c r="BA79" s="96"/>
      <c r="BB79" s="96"/>
      <c r="BC79" s="96"/>
      <c r="BD79" s="96">
        <v>660</v>
      </c>
      <c r="BE79" s="96"/>
      <c r="BF79" s="96"/>
      <c r="BG79" s="183"/>
    </row>
    <row r="80" spans="3:59" ht="15" customHeight="1" thickBot="1">
      <c r="C80" s="69"/>
      <c r="D80" s="56"/>
      <c r="E80" s="170"/>
      <c r="F80" s="171"/>
      <c r="G80" s="171"/>
      <c r="H80" s="171"/>
      <c r="I80" s="176"/>
      <c r="J80" s="177"/>
      <c r="K80" s="163"/>
      <c r="L80" s="163"/>
      <c r="M80" s="163"/>
      <c r="N80" s="166"/>
      <c r="O80" s="161"/>
      <c r="P80" s="161"/>
      <c r="Q80" s="160"/>
      <c r="R80" s="160"/>
      <c r="S80" s="160"/>
      <c r="T80" s="160"/>
      <c r="U80" s="106"/>
      <c r="V80" s="107"/>
      <c r="W80" s="107"/>
      <c r="X80" s="107"/>
      <c r="Y80" s="107"/>
      <c r="Z80" s="107"/>
      <c r="AA80" s="107"/>
      <c r="AB80" s="107"/>
      <c r="AC80" s="107"/>
      <c r="AD80" s="107"/>
      <c r="AE80" s="108"/>
      <c r="AF80" s="115"/>
      <c r="AG80" s="116"/>
      <c r="AH80" s="116"/>
      <c r="AI80" s="116"/>
      <c r="AJ80" s="116"/>
      <c r="AK80" s="100"/>
      <c r="AL80" s="101"/>
      <c r="AM80" s="102"/>
      <c r="AU80" s="80" t="s">
        <v>19</v>
      </c>
      <c r="AV80" s="81"/>
      <c r="AW80" s="81"/>
      <c r="AX80" s="81"/>
      <c r="AY80" s="81"/>
      <c r="AZ80" s="184">
        <v>550</v>
      </c>
      <c r="BA80" s="184"/>
      <c r="BB80" s="184"/>
      <c r="BC80" s="184"/>
      <c r="BD80" s="184">
        <v>880</v>
      </c>
      <c r="BE80" s="184"/>
      <c r="BF80" s="184"/>
      <c r="BG80" s="185"/>
    </row>
    <row r="81" spans="3:59" ht="15" customHeight="1" thickTop="1" thickBot="1">
      <c r="C81" s="69"/>
      <c r="D81" s="56"/>
      <c r="E81" s="172"/>
      <c r="F81" s="173"/>
      <c r="G81" s="173"/>
      <c r="H81" s="173"/>
      <c r="I81" s="178"/>
      <c r="J81" s="179"/>
      <c r="K81" s="164"/>
      <c r="L81" s="164"/>
      <c r="M81" s="164"/>
      <c r="N81" s="167"/>
      <c r="O81" s="161"/>
      <c r="P81" s="161"/>
      <c r="Q81" s="160"/>
      <c r="R81" s="160"/>
      <c r="S81" s="160"/>
      <c r="T81" s="160"/>
      <c r="U81" s="109"/>
      <c r="V81" s="110"/>
      <c r="W81" s="110"/>
      <c r="X81" s="110"/>
      <c r="Y81" s="110"/>
      <c r="Z81" s="110"/>
      <c r="AA81" s="110"/>
      <c r="AB81" s="110"/>
      <c r="AC81" s="110"/>
      <c r="AD81" s="110"/>
      <c r="AE81" s="111"/>
      <c r="AF81" s="115"/>
      <c r="AG81" s="116"/>
      <c r="AH81" s="116"/>
      <c r="AI81" s="116"/>
      <c r="AJ81" s="116"/>
      <c r="AK81" s="103"/>
      <c r="AL81" s="104"/>
      <c r="AM81" s="105"/>
      <c r="AU81" s="186" t="str">
        <f>IF($AE$8="","",$AE$8)</f>
        <v/>
      </c>
      <c r="AV81" s="187"/>
      <c r="AW81" s="187"/>
      <c r="AX81" s="187"/>
      <c r="AY81" s="187"/>
      <c r="AZ81" s="188">
        <f t="shared" ref="AZ81" si="28">IF(AU81="組合員",AZ79,AZ80)</f>
        <v>550</v>
      </c>
      <c r="BA81" s="188"/>
      <c r="BB81" s="188"/>
      <c r="BC81" s="188"/>
      <c r="BD81" s="188">
        <f t="shared" ref="BD81" si="29">IF(AU81="組合員",BD79,BD80)</f>
        <v>880</v>
      </c>
      <c r="BE81" s="188"/>
      <c r="BF81" s="188"/>
      <c r="BG81" s="189"/>
    </row>
    <row r="82" spans="3:59" ht="15" customHeight="1">
      <c r="C82" s="69">
        <v>15</v>
      </c>
      <c r="D82" s="56"/>
      <c r="E82" s="168"/>
      <c r="F82" s="169"/>
      <c r="G82" s="169"/>
      <c r="H82" s="169"/>
      <c r="I82" s="174"/>
      <c r="J82" s="175"/>
      <c r="K82" s="162"/>
      <c r="L82" s="162"/>
      <c r="M82" s="162"/>
      <c r="N82" s="165" t="s">
        <v>26</v>
      </c>
      <c r="O82" s="161"/>
      <c r="P82" s="161"/>
      <c r="Q82" s="160"/>
      <c r="R82" s="160"/>
      <c r="S82" s="160"/>
      <c r="T82" s="160"/>
      <c r="U82" s="112"/>
      <c r="V82" s="113"/>
      <c r="W82" s="113"/>
      <c r="X82" s="113"/>
      <c r="Y82" s="113"/>
      <c r="Z82" s="113"/>
      <c r="AA82" s="113"/>
      <c r="AB82" s="113"/>
      <c r="AC82" s="113"/>
      <c r="AD82" s="113"/>
      <c r="AE82" s="114"/>
      <c r="AF82" s="115"/>
      <c r="AG82" s="116"/>
      <c r="AH82" s="116"/>
      <c r="AI82" s="116"/>
      <c r="AJ82" s="116"/>
      <c r="AK82" s="97" t="str">
        <f t="shared" ref="AK82" si="30">IF(AF82="","",IF($AJ$10="給与振込","0",IF(AF82&gt;=50000,BD84,AZ84)))</f>
        <v/>
      </c>
      <c r="AL82" s="98"/>
      <c r="AM82" s="99"/>
      <c r="AU82" s="190" t="s">
        <v>17</v>
      </c>
      <c r="AV82" s="79"/>
      <c r="AW82" s="79"/>
      <c r="AX82" s="79"/>
      <c r="AY82" s="79"/>
      <c r="AZ82" s="96">
        <v>440</v>
      </c>
      <c r="BA82" s="96"/>
      <c r="BB82" s="96"/>
      <c r="BC82" s="96"/>
      <c r="BD82" s="96">
        <v>660</v>
      </c>
      <c r="BE82" s="96"/>
      <c r="BF82" s="96"/>
      <c r="BG82" s="183"/>
    </row>
    <row r="83" spans="3:59" ht="15" customHeight="1" thickBot="1">
      <c r="C83" s="69"/>
      <c r="D83" s="56"/>
      <c r="E83" s="170"/>
      <c r="F83" s="171"/>
      <c r="G83" s="171"/>
      <c r="H83" s="171"/>
      <c r="I83" s="176"/>
      <c r="J83" s="177"/>
      <c r="K83" s="163"/>
      <c r="L83" s="163"/>
      <c r="M83" s="163"/>
      <c r="N83" s="166"/>
      <c r="O83" s="161"/>
      <c r="P83" s="161"/>
      <c r="Q83" s="160"/>
      <c r="R83" s="160"/>
      <c r="S83" s="160"/>
      <c r="T83" s="160"/>
      <c r="U83" s="106"/>
      <c r="V83" s="107"/>
      <c r="W83" s="107"/>
      <c r="X83" s="107"/>
      <c r="Y83" s="107"/>
      <c r="Z83" s="107"/>
      <c r="AA83" s="107"/>
      <c r="AB83" s="107"/>
      <c r="AC83" s="107"/>
      <c r="AD83" s="107"/>
      <c r="AE83" s="108"/>
      <c r="AF83" s="115"/>
      <c r="AG83" s="116"/>
      <c r="AH83" s="116"/>
      <c r="AI83" s="116"/>
      <c r="AJ83" s="116"/>
      <c r="AK83" s="100"/>
      <c r="AL83" s="101"/>
      <c r="AM83" s="102"/>
      <c r="AU83" s="80" t="s">
        <v>19</v>
      </c>
      <c r="AV83" s="81"/>
      <c r="AW83" s="81"/>
      <c r="AX83" s="81"/>
      <c r="AY83" s="81"/>
      <c r="AZ83" s="184">
        <v>550</v>
      </c>
      <c r="BA83" s="184"/>
      <c r="BB83" s="184"/>
      <c r="BC83" s="184"/>
      <c r="BD83" s="184">
        <v>880</v>
      </c>
      <c r="BE83" s="184"/>
      <c r="BF83" s="184"/>
      <c r="BG83" s="185"/>
    </row>
    <row r="84" spans="3:59" ht="15" customHeight="1" thickTop="1" thickBot="1">
      <c r="C84" s="69"/>
      <c r="D84" s="56"/>
      <c r="E84" s="172"/>
      <c r="F84" s="173"/>
      <c r="G84" s="173"/>
      <c r="H84" s="173"/>
      <c r="I84" s="178"/>
      <c r="J84" s="179"/>
      <c r="K84" s="164"/>
      <c r="L84" s="164"/>
      <c r="M84" s="164"/>
      <c r="N84" s="167"/>
      <c r="O84" s="161"/>
      <c r="P84" s="161"/>
      <c r="Q84" s="160"/>
      <c r="R84" s="160"/>
      <c r="S84" s="160"/>
      <c r="T84" s="160"/>
      <c r="U84" s="109"/>
      <c r="V84" s="110"/>
      <c r="W84" s="110"/>
      <c r="X84" s="110"/>
      <c r="Y84" s="110"/>
      <c r="Z84" s="110"/>
      <c r="AA84" s="110"/>
      <c r="AB84" s="110"/>
      <c r="AC84" s="110"/>
      <c r="AD84" s="110"/>
      <c r="AE84" s="111"/>
      <c r="AF84" s="115"/>
      <c r="AG84" s="116"/>
      <c r="AH84" s="116"/>
      <c r="AI84" s="116"/>
      <c r="AJ84" s="116"/>
      <c r="AK84" s="103"/>
      <c r="AL84" s="104"/>
      <c r="AM84" s="105"/>
      <c r="AU84" s="186" t="str">
        <f>IF($AE$8="","",$AE$8)</f>
        <v/>
      </c>
      <c r="AV84" s="187"/>
      <c r="AW84" s="187"/>
      <c r="AX84" s="187"/>
      <c r="AY84" s="187"/>
      <c r="AZ84" s="188">
        <f t="shared" ref="AZ84" si="31">IF(AU84="組合員",AZ82,AZ83)</f>
        <v>550</v>
      </c>
      <c r="BA84" s="188"/>
      <c r="BB84" s="188"/>
      <c r="BC84" s="188"/>
      <c r="BD84" s="188">
        <f t="shared" ref="BD84" si="32">IF(AU84="組合員",BD82,BD83)</f>
        <v>880</v>
      </c>
      <c r="BE84" s="188"/>
      <c r="BF84" s="188"/>
      <c r="BG84" s="189"/>
    </row>
    <row r="85" spans="3:59" ht="15" customHeight="1">
      <c r="C85" s="69">
        <v>16</v>
      </c>
      <c r="D85" s="56"/>
      <c r="E85" s="168"/>
      <c r="F85" s="169"/>
      <c r="G85" s="169"/>
      <c r="H85" s="169"/>
      <c r="I85" s="174"/>
      <c r="J85" s="175"/>
      <c r="K85" s="162"/>
      <c r="L85" s="162"/>
      <c r="M85" s="162"/>
      <c r="N85" s="165" t="s">
        <v>26</v>
      </c>
      <c r="O85" s="161"/>
      <c r="P85" s="161"/>
      <c r="Q85" s="160"/>
      <c r="R85" s="160"/>
      <c r="S85" s="160"/>
      <c r="T85" s="160"/>
      <c r="U85" s="112"/>
      <c r="V85" s="113"/>
      <c r="W85" s="113"/>
      <c r="X85" s="113"/>
      <c r="Y85" s="113"/>
      <c r="Z85" s="113"/>
      <c r="AA85" s="113"/>
      <c r="AB85" s="113"/>
      <c r="AC85" s="113"/>
      <c r="AD85" s="113"/>
      <c r="AE85" s="114"/>
      <c r="AF85" s="115"/>
      <c r="AG85" s="116"/>
      <c r="AH85" s="116"/>
      <c r="AI85" s="116"/>
      <c r="AJ85" s="116"/>
      <c r="AK85" s="97" t="str">
        <f t="shared" ref="AK85" si="33">IF(AF85="","",IF($AJ$10="給与振込","0",IF(AF85&gt;=50000,BD87,AZ87)))</f>
        <v/>
      </c>
      <c r="AL85" s="98"/>
      <c r="AM85" s="99"/>
      <c r="AU85" s="190" t="s">
        <v>17</v>
      </c>
      <c r="AV85" s="79"/>
      <c r="AW85" s="79"/>
      <c r="AX85" s="79"/>
      <c r="AY85" s="79"/>
      <c r="AZ85" s="96">
        <v>440</v>
      </c>
      <c r="BA85" s="96"/>
      <c r="BB85" s="96"/>
      <c r="BC85" s="96"/>
      <c r="BD85" s="96">
        <v>660</v>
      </c>
      <c r="BE85" s="96"/>
      <c r="BF85" s="96"/>
      <c r="BG85" s="183"/>
    </row>
    <row r="86" spans="3:59" ht="15" customHeight="1" thickBot="1">
      <c r="C86" s="69"/>
      <c r="D86" s="56"/>
      <c r="E86" s="170"/>
      <c r="F86" s="171"/>
      <c r="G86" s="171"/>
      <c r="H86" s="171"/>
      <c r="I86" s="176"/>
      <c r="J86" s="177"/>
      <c r="K86" s="163"/>
      <c r="L86" s="163"/>
      <c r="M86" s="163"/>
      <c r="N86" s="166"/>
      <c r="O86" s="161"/>
      <c r="P86" s="161"/>
      <c r="Q86" s="160"/>
      <c r="R86" s="160"/>
      <c r="S86" s="160"/>
      <c r="T86" s="160"/>
      <c r="U86" s="106"/>
      <c r="V86" s="107"/>
      <c r="W86" s="107"/>
      <c r="X86" s="107"/>
      <c r="Y86" s="107"/>
      <c r="Z86" s="107"/>
      <c r="AA86" s="107"/>
      <c r="AB86" s="107"/>
      <c r="AC86" s="107"/>
      <c r="AD86" s="107"/>
      <c r="AE86" s="108"/>
      <c r="AF86" s="115"/>
      <c r="AG86" s="116"/>
      <c r="AH86" s="116"/>
      <c r="AI86" s="116"/>
      <c r="AJ86" s="116"/>
      <c r="AK86" s="100"/>
      <c r="AL86" s="101"/>
      <c r="AM86" s="102"/>
      <c r="AU86" s="80" t="s">
        <v>19</v>
      </c>
      <c r="AV86" s="81"/>
      <c r="AW86" s="81"/>
      <c r="AX86" s="81"/>
      <c r="AY86" s="81"/>
      <c r="AZ86" s="184">
        <v>550</v>
      </c>
      <c r="BA86" s="184"/>
      <c r="BB86" s="184"/>
      <c r="BC86" s="184"/>
      <c r="BD86" s="184">
        <v>880</v>
      </c>
      <c r="BE86" s="184"/>
      <c r="BF86" s="184"/>
      <c r="BG86" s="185"/>
    </row>
    <row r="87" spans="3:59" ht="15" customHeight="1" thickTop="1" thickBot="1">
      <c r="C87" s="69"/>
      <c r="D87" s="56"/>
      <c r="E87" s="172"/>
      <c r="F87" s="173"/>
      <c r="G87" s="173"/>
      <c r="H87" s="173"/>
      <c r="I87" s="178"/>
      <c r="J87" s="179"/>
      <c r="K87" s="164"/>
      <c r="L87" s="164"/>
      <c r="M87" s="164"/>
      <c r="N87" s="167"/>
      <c r="O87" s="161"/>
      <c r="P87" s="161"/>
      <c r="Q87" s="160"/>
      <c r="R87" s="160"/>
      <c r="S87" s="160"/>
      <c r="T87" s="160"/>
      <c r="U87" s="109"/>
      <c r="V87" s="110"/>
      <c r="W87" s="110"/>
      <c r="X87" s="110"/>
      <c r="Y87" s="110"/>
      <c r="Z87" s="110"/>
      <c r="AA87" s="110"/>
      <c r="AB87" s="110"/>
      <c r="AC87" s="110"/>
      <c r="AD87" s="110"/>
      <c r="AE87" s="111"/>
      <c r="AF87" s="115"/>
      <c r="AG87" s="116"/>
      <c r="AH87" s="116"/>
      <c r="AI87" s="116"/>
      <c r="AJ87" s="116"/>
      <c r="AK87" s="103"/>
      <c r="AL87" s="104"/>
      <c r="AM87" s="105"/>
      <c r="AU87" s="186" t="str">
        <f>IF($AE$8="","",$AE$8)</f>
        <v/>
      </c>
      <c r="AV87" s="187"/>
      <c r="AW87" s="187"/>
      <c r="AX87" s="187"/>
      <c r="AY87" s="187"/>
      <c r="AZ87" s="188">
        <f t="shared" ref="AZ87" si="34">IF(AU87="組合員",AZ85,AZ86)</f>
        <v>550</v>
      </c>
      <c r="BA87" s="188"/>
      <c r="BB87" s="188"/>
      <c r="BC87" s="188"/>
      <c r="BD87" s="188">
        <f t="shared" ref="BD87" si="35">IF(AU87="組合員",BD85,BD86)</f>
        <v>880</v>
      </c>
      <c r="BE87" s="188"/>
      <c r="BF87" s="188"/>
      <c r="BG87" s="189"/>
    </row>
    <row r="88" spans="3:59" ht="15" customHeight="1">
      <c r="C88" s="69">
        <v>17</v>
      </c>
      <c r="D88" s="56"/>
      <c r="E88" s="168"/>
      <c r="F88" s="169"/>
      <c r="G88" s="169"/>
      <c r="H88" s="169"/>
      <c r="I88" s="174"/>
      <c r="J88" s="175"/>
      <c r="K88" s="162"/>
      <c r="L88" s="162"/>
      <c r="M88" s="162"/>
      <c r="N88" s="165" t="s">
        <v>26</v>
      </c>
      <c r="O88" s="161"/>
      <c r="P88" s="161"/>
      <c r="Q88" s="160"/>
      <c r="R88" s="160"/>
      <c r="S88" s="160"/>
      <c r="T88" s="160"/>
      <c r="U88" s="112"/>
      <c r="V88" s="113"/>
      <c r="W88" s="113"/>
      <c r="X88" s="113"/>
      <c r="Y88" s="113"/>
      <c r="Z88" s="113"/>
      <c r="AA88" s="113"/>
      <c r="AB88" s="113"/>
      <c r="AC88" s="113"/>
      <c r="AD88" s="113"/>
      <c r="AE88" s="114"/>
      <c r="AF88" s="115"/>
      <c r="AG88" s="116"/>
      <c r="AH88" s="116"/>
      <c r="AI88" s="116"/>
      <c r="AJ88" s="116"/>
      <c r="AK88" s="97" t="str">
        <f t="shared" ref="AK88" si="36">IF(AF88="","",IF($AJ$10="給与振込","0",IF(AF88&gt;=50000,BD90,AZ90)))</f>
        <v/>
      </c>
      <c r="AL88" s="98"/>
      <c r="AM88" s="99"/>
      <c r="AU88" s="190" t="s">
        <v>17</v>
      </c>
      <c r="AV88" s="79"/>
      <c r="AW88" s="79"/>
      <c r="AX88" s="79"/>
      <c r="AY88" s="79"/>
      <c r="AZ88" s="96">
        <v>440</v>
      </c>
      <c r="BA88" s="96"/>
      <c r="BB88" s="96"/>
      <c r="BC88" s="96"/>
      <c r="BD88" s="96">
        <v>660</v>
      </c>
      <c r="BE88" s="96"/>
      <c r="BF88" s="96"/>
      <c r="BG88" s="183"/>
    </row>
    <row r="89" spans="3:59" ht="15" customHeight="1" thickBot="1">
      <c r="C89" s="69"/>
      <c r="D89" s="56"/>
      <c r="E89" s="170"/>
      <c r="F89" s="171"/>
      <c r="G89" s="171"/>
      <c r="H89" s="171"/>
      <c r="I89" s="176"/>
      <c r="J89" s="177"/>
      <c r="K89" s="163"/>
      <c r="L89" s="163"/>
      <c r="M89" s="163"/>
      <c r="N89" s="166"/>
      <c r="O89" s="161"/>
      <c r="P89" s="161"/>
      <c r="Q89" s="160"/>
      <c r="R89" s="160"/>
      <c r="S89" s="160"/>
      <c r="T89" s="160"/>
      <c r="U89" s="106"/>
      <c r="V89" s="107"/>
      <c r="W89" s="107"/>
      <c r="X89" s="107"/>
      <c r="Y89" s="107"/>
      <c r="Z89" s="107"/>
      <c r="AA89" s="107"/>
      <c r="AB89" s="107"/>
      <c r="AC89" s="107"/>
      <c r="AD89" s="107"/>
      <c r="AE89" s="108"/>
      <c r="AF89" s="115"/>
      <c r="AG89" s="116"/>
      <c r="AH89" s="116"/>
      <c r="AI89" s="116"/>
      <c r="AJ89" s="116"/>
      <c r="AK89" s="100"/>
      <c r="AL89" s="101"/>
      <c r="AM89" s="102"/>
      <c r="AU89" s="80" t="s">
        <v>19</v>
      </c>
      <c r="AV89" s="81"/>
      <c r="AW89" s="81"/>
      <c r="AX89" s="81"/>
      <c r="AY89" s="81"/>
      <c r="AZ89" s="184">
        <v>550</v>
      </c>
      <c r="BA89" s="184"/>
      <c r="BB89" s="184"/>
      <c r="BC89" s="184"/>
      <c r="BD89" s="184">
        <v>880</v>
      </c>
      <c r="BE89" s="184"/>
      <c r="BF89" s="184"/>
      <c r="BG89" s="185"/>
    </row>
    <row r="90" spans="3:59" ht="15" customHeight="1" thickTop="1" thickBot="1">
      <c r="C90" s="69"/>
      <c r="D90" s="56"/>
      <c r="E90" s="172"/>
      <c r="F90" s="173"/>
      <c r="G90" s="173"/>
      <c r="H90" s="173"/>
      <c r="I90" s="178"/>
      <c r="J90" s="179"/>
      <c r="K90" s="164"/>
      <c r="L90" s="164"/>
      <c r="M90" s="164"/>
      <c r="N90" s="167"/>
      <c r="O90" s="161"/>
      <c r="P90" s="161"/>
      <c r="Q90" s="160"/>
      <c r="R90" s="160"/>
      <c r="S90" s="160"/>
      <c r="T90" s="160"/>
      <c r="U90" s="109"/>
      <c r="V90" s="110"/>
      <c r="W90" s="110"/>
      <c r="X90" s="110"/>
      <c r="Y90" s="110"/>
      <c r="Z90" s="110"/>
      <c r="AA90" s="110"/>
      <c r="AB90" s="110"/>
      <c r="AC90" s="110"/>
      <c r="AD90" s="110"/>
      <c r="AE90" s="111"/>
      <c r="AF90" s="115"/>
      <c r="AG90" s="116"/>
      <c r="AH90" s="116"/>
      <c r="AI90" s="116"/>
      <c r="AJ90" s="116"/>
      <c r="AK90" s="103"/>
      <c r="AL90" s="104"/>
      <c r="AM90" s="105"/>
      <c r="AU90" s="186" t="str">
        <f>IF($AE$8="","",$AE$8)</f>
        <v/>
      </c>
      <c r="AV90" s="187"/>
      <c r="AW90" s="187"/>
      <c r="AX90" s="187"/>
      <c r="AY90" s="187"/>
      <c r="AZ90" s="188">
        <f t="shared" ref="AZ90" si="37">IF(AU90="組合員",AZ88,AZ89)</f>
        <v>550</v>
      </c>
      <c r="BA90" s="188"/>
      <c r="BB90" s="188"/>
      <c r="BC90" s="188"/>
      <c r="BD90" s="188">
        <f t="shared" ref="BD90" si="38">IF(AU90="組合員",BD88,BD89)</f>
        <v>880</v>
      </c>
      <c r="BE90" s="188"/>
      <c r="BF90" s="188"/>
      <c r="BG90" s="189"/>
    </row>
    <row r="91" spans="3:59" ht="15" customHeight="1">
      <c r="C91" s="69">
        <v>18</v>
      </c>
      <c r="D91" s="56"/>
      <c r="E91" s="168"/>
      <c r="F91" s="169"/>
      <c r="G91" s="169"/>
      <c r="H91" s="169"/>
      <c r="I91" s="174"/>
      <c r="J91" s="175"/>
      <c r="K91" s="162"/>
      <c r="L91" s="162"/>
      <c r="M91" s="162"/>
      <c r="N91" s="165" t="s">
        <v>26</v>
      </c>
      <c r="O91" s="161"/>
      <c r="P91" s="161"/>
      <c r="Q91" s="160"/>
      <c r="R91" s="160"/>
      <c r="S91" s="160"/>
      <c r="T91" s="160"/>
      <c r="U91" s="112"/>
      <c r="V91" s="113"/>
      <c r="W91" s="113"/>
      <c r="X91" s="113"/>
      <c r="Y91" s="113"/>
      <c r="Z91" s="113"/>
      <c r="AA91" s="113"/>
      <c r="AB91" s="113"/>
      <c r="AC91" s="113"/>
      <c r="AD91" s="113"/>
      <c r="AE91" s="114"/>
      <c r="AF91" s="115"/>
      <c r="AG91" s="116"/>
      <c r="AH91" s="116"/>
      <c r="AI91" s="116"/>
      <c r="AJ91" s="116"/>
      <c r="AK91" s="97" t="str">
        <f t="shared" ref="AK91" si="39">IF(AF91="","",IF($AJ$10="給与振込","0",IF(AF91&gt;=50000,BD93,AZ93)))</f>
        <v/>
      </c>
      <c r="AL91" s="98"/>
      <c r="AM91" s="99"/>
      <c r="AU91" s="190" t="s">
        <v>17</v>
      </c>
      <c r="AV91" s="79"/>
      <c r="AW91" s="79"/>
      <c r="AX91" s="79"/>
      <c r="AY91" s="79"/>
      <c r="AZ91" s="96">
        <v>440</v>
      </c>
      <c r="BA91" s="96"/>
      <c r="BB91" s="96"/>
      <c r="BC91" s="96"/>
      <c r="BD91" s="96">
        <v>660</v>
      </c>
      <c r="BE91" s="96"/>
      <c r="BF91" s="96"/>
      <c r="BG91" s="183"/>
    </row>
    <row r="92" spans="3:59" ht="15" customHeight="1" thickBot="1">
      <c r="C92" s="69"/>
      <c r="D92" s="56"/>
      <c r="E92" s="170"/>
      <c r="F92" s="171"/>
      <c r="G92" s="171"/>
      <c r="H92" s="171"/>
      <c r="I92" s="176"/>
      <c r="J92" s="177"/>
      <c r="K92" s="163"/>
      <c r="L92" s="163"/>
      <c r="M92" s="163"/>
      <c r="N92" s="166"/>
      <c r="O92" s="161"/>
      <c r="P92" s="161"/>
      <c r="Q92" s="160"/>
      <c r="R92" s="160"/>
      <c r="S92" s="160"/>
      <c r="T92" s="160"/>
      <c r="U92" s="106"/>
      <c r="V92" s="107"/>
      <c r="W92" s="107"/>
      <c r="X92" s="107"/>
      <c r="Y92" s="107"/>
      <c r="Z92" s="107"/>
      <c r="AA92" s="107"/>
      <c r="AB92" s="107"/>
      <c r="AC92" s="107"/>
      <c r="AD92" s="107"/>
      <c r="AE92" s="108"/>
      <c r="AF92" s="115"/>
      <c r="AG92" s="116"/>
      <c r="AH92" s="116"/>
      <c r="AI92" s="116"/>
      <c r="AJ92" s="116"/>
      <c r="AK92" s="100"/>
      <c r="AL92" s="101"/>
      <c r="AM92" s="102"/>
      <c r="AU92" s="80" t="s">
        <v>19</v>
      </c>
      <c r="AV92" s="81"/>
      <c r="AW92" s="81"/>
      <c r="AX92" s="81"/>
      <c r="AY92" s="81"/>
      <c r="AZ92" s="184">
        <v>550</v>
      </c>
      <c r="BA92" s="184"/>
      <c r="BB92" s="184"/>
      <c r="BC92" s="184"/>
      <c r="BD92" s="184">
        <v>880</v>
      </c>
      <c r="BE92" s="184"/>
      <c r="BF92" s="184"/>
      <c r="BG92" s="185"/>
    </row>
    <row r="93" spans="3:59" ht="15" customHeight="1" thickTop="1" thickBot="1">
      <c r="C93" s="69"/>
      <c r="D93" s="56"/>
      <c r="E93" s="172"/>
      <c r="F93" s="173"/>
      <c r="G93" s="173"/>
      <c r="H93" s="173"/>
      <c r="I93" s="178"/>
      <c r="J93" s="179"/>
      <c r="K93" s="164"/>
      <c r="L93" s="164"/>
      <c r="M93" s="164"/>
      <c r="N93" s="167"/>
      <c r="O93" s="161"/>
      <c r="P93" s="161"/>
      <c r="Q93" s="160"/>
      <c r="R93" s="160"/>
      <c r="S93" s="160"/>
      <c r="T93" s="160"/>
      <c r="U93" s="109"/>
      <c r="V93" s="110"/>
      <c r="W93" s="110"/>
      <c r="X93" s="110"/>
      <c r="Y93" s="110"/>
      <c r="Z93" s="110"/>
      <c r="AA93" s="110"/>
      <c r="AB93" s="110"/>
      <c r="AC93" s="110"/>
      <c r="AD93" s="110"/>
      <c r="AE93" s="111"/>
      <c r="AF93" s="115"/>
      <c r="AG93" s="116"/>
      <c r="AH93" s="116"/>
      <c r="AI93" s="116"/>
      <c r="AJ93" s="116"/>
      <c r="AK93" s="103"/>
      <c r="AL93" s="104"/>
      <c r="AM93" s="105"/>
      <c r="AU93" s="186" t="str">
        <f>IF($AE$8="","",$AE$8)</f>
        <v/>
      </c>
      <c r="AV93" s="187"/>
      <c r="AW93" s="187"/>
      <c r="AX93" s="187"/>
      <c r="AY93" s="187"/>
      <c r="AZ93" s="188">
        <f t="shared" ref="AZ93" si="40">IF(AU93="組合員",AZ91,AZ92)</f>
        <v>550</v>
      </c>
      <c r="BA93" s="188"/>
      <c r="BB93" s="188"/>
      <c r="BC93" s="188"/>
      <c r="BD93" s="188">
        <f t="shared" ref="BD93" si="41">IF(AU93="組合員",BD91,BD92)</f>
        <v>880</v>
      </c>
      <c r="BE93" s="188"/>
      <c r="BF93" s="188"/>
      <c r="BG93" s="189"/>
    </row>
    <row r="94" spans="3:59" ht="15" customHeight="1">
      <c r="C94" s="69">
        <v>19</v>
      </c>
      <c r="D94" s="56"/>
      <c r="E94" s="168"/>
      <c r="F94" s="169"/>
      <c r="G94" s="169"/>
      <c r="H94" s="169"/>
      <c r="I94" s="174"/>
      <c r="J94" s="175"/>
      <c r="K94" s="162"/>
      <c r="L94" s="162"/>
      <c r="M94" s="162"/>
      <c r="N94" s="165" t="s">
        <v>26</v>
      </c>
      <c r="O94" s="161"/>
      <c r="P94" s="161"/>
      <c r="Q94" s="160"/>
      <c r="R94" s="160"/>
      <c r="S94" s="160"/>
      <c r="T94" s="160"/>
      <c r="U94" s="112"/>
      <c r="V94" s="113"/>
      <c r="W94" s="113"/>
      <c r="X94" s="113"/>
      <c r="Y94" s="113"/>
      <c r="Z94" s="113"/>
      <c r="AA94" s="113"/>
      <c r="AB94" s="113"/>
      <c r="AC94" s="113"/>
      <c r="AD94" s="113"/>
      <c r="AE94" s="114"/>
      <c r="AF94" s="115"/>
      <c r="AG94" s="116"/>
      <c r="AH94" s="116"/>
      <c r="AI94" s="116"/>
      <c r="AJ94" s="116"/>
      <c r="AK94" s="97" t="str">
        <f t="shared" ref="AK94" si="42">IF(AF94="","",IF($AJ$10="給与振込","0",IF(AF94&gt;=50000,BD96,AZ96)))</f>
        <v/>
      </c>
      <c r="AL94" s="98"/>
      <c r="AM94" s="99"/>
      <c r="AU94" s="190" t="s">
        <v>17</v>
      </c>
      <c r="AV94" s="79"/>
      <c r="AW94" s="79"/>
      <c r="AX94" s="79"/>
      <c r="AY94" s="79"/>
      <c r="AZ94" s="96">
        <v>440</v>
      </c>
      <c r="BA94" s="96"/>
      <c r="BB94" s="96"/>
      <c r="BC94" s="96"/>
      <c r="BD94" s="96">
        <v>660</v>
      </c>
      <c r="BE94" s="96"/>
      <c r="BF94" s="96"/>
      <c r="BG94" s="183"/>
    </row>
    <row r="95" spans="3:59" ht="15" customHeight="1" thickBot="1">
      <c r="C95" s="69"/>
      <c r="D95" s="56"/>
      <c r="E95" s="170"/>
      <c r="F95" s="171"/>
      <c r="G95" s="171"/>
      <c r="H95" s="171"/>
      <c r="I95" s="176"/>
      <c r="J95" s="177"/>
      <c r="K95" s="163"/>
      <c r="L95" s="163"/>
      <c r="M95" s="163"/>
      <c r="N95" s="166"/>
      <c r="O95" s="161"/>
      <c r="P95" s="161"/>
      <c r="Q95" s="160"/>
      <c r="R95" s="160"/>
      <c r="S95" s="160"/>
      <c r="T95" s="160"/>
      <c r="U95" s="106"/>
      <c r="V95" s="107"/>
      <c r="W95" s="107"/>
      <c r="X95" s="107"/>
      <c r="Y95" s="107"/>
      <c r="Z95" s="107"/>
      <c r="AA95" s="107"/>
      <c r="AB95" s="107"/>
      <c r="AC95" s="107"/>
      <c r="AD95" s="107"/>
      <c r="AE95" s="108"/>
      <c r="AF95" s="115"/>
      <c r="AG95" s="116"/>
      <c r="AH95" s="116"/>
      <c r="AI95" s="116"/>
      <c r="AJ95" s="116"/>
      <c r="AK95" s="100"/>
      <c r="AL95" s="101"/>
      <c r="AM95" s="102"/>
      <c r="AU95" s="80" t="s">
        <v>19</v>
      </c>
      <c r="AV95" s="81"/>
      <c r="AW95" s="81"/>
      <c r="AX95" s="81"/>
      <c r="AY95" s="81"/>
      <c r="AZ95" s="184">
        <v>550</v>
      </c>
      <c r="BA95" s="184"/>
      <c r="BB95" s="184"/>
      <c r="BC95" s="184"/>
      <c r="BD95" s="184">
        <v>880</v>
      </c>
      <c r="BE95" s="184"/>
      <c r="BF95" s="184"/>
      <c r="BG95" s="185"/>
    </row>
    <row r="96" spans="3:59" ht="15" customHeight="1" thickTop="1" thickBot="1">
      <c r="C96" s="69"/>
      <c r="D96" s="56"/>
      <c r="E96" s="172"/>
      <c r="F96" s="173"/>
      <c r="G96" s="173"/>
      <c r="H96" s="173"/>
      <c r="I96" s="178"/>
      <c r="J96" s="179"/>
      <c r="K96" s="164"/>
      <c r="L96" s="164"/>
      <c r="M96" s="164"/>
      <c r="N96" s="167"/>
      <c r="O96" s="161"/>
      <c r="P96" s="161"/>
      <c r="Q96" s="160"/>
      <c r="R96" s="160"/>
      <c r="S96" s="160"/>
      <c r="T96" s="160"/>
      <c r="U96" s="109"/>
      <c r="V96" s="110"/>
      <c r="W96" s="110"/>
      <c r="X96" s="110"/>
      <c r="Y96" s="110"/>
      <c r="Z96" s="110"/>
      <c r="AA96" s="110"/>
      <c r="AB96" s="110"/>
      <c r="AC96" s="110"/>
      <c r="AD96" s="110"/>
      <c r="AE96" s="111"/>
      <c r="AF96" s="115"/>
      <c r="AG96" s="116"/>
      <c r="AH96" s="116"/>
      <c r="AI96" s="116"/>
      <c r="AJ96" s="116"/>
      <c r="AK96" s="103"/>
      <c r="AL96" s="104"/>
      <c r="AM96" s="105"/>
      <c r="AU96" s="186" t="str">
        <f>IF($AE$8="","",$AE$8)</f>
        <v/>
      </c>
      <c r="AV96" s="187"/>
      <c r="AW96" s="187"/>
      <c r="AX96" s="187"/>
      <c r="AY96" s="187"/>
      <c r="AZ96" s="188">
        <f t="shared" ref="AZ96" si="43">IF(AU96="組合員",AZ94,AZ95)</f>
        <v>550</v>
      </c>
      <c r="BA96" s="188"/>
      <c r="BB96" s="188"/>
      <c r="BC96" s="188"/>
      <c r="BD96" s="188">
        <f t="shared" ref="BD96" si="44">IF(AU96="組合員",BD94,BD95)</f>
        <v>880</v>
      </c>
      <c r="BE96" s="188"/>
      <c r="BF96" s="188"/>
      <c r="BG96" s="189"/>
    </row>
    <row r="97" spans="3:59" ht="15" customHeight="1">
      <c r="C97" s="69">
        <v>20</v>
      </c>
      <c r="D97" s="56"/>
      <c r="E97" s="168"/>
      <c r="F97" s="169"/>
      <c r="G97" s="169"/>
      <c r="H97" s="169"/>
      <c r="I97" s="174"/>
      <c r="J97" s="175"/>
      <c r="K97" s="162"/>
      <c r="L97" s="162"/>
      <c r="M97" s="162"/>
      <c r="N97" s="165" t="s">
        <v>26</v>
      </c>
      <c r="O97" s="161"/>
      <c r="P97" s="161"/>
      <c r="Q97" s="160"/>
      <c r="R97" s="160"/>
      <c r="S97" s="160"/>
      <c r="T97" s="160"/>
      <c r="U97" s="112"/>
      <c r="V97" s="113"/>
      <c r="W97" s="113"/>
      <c r="X97" s="113"/>
      <c r="Y97" s="113"/>
      <c r="Z97" s="113"/>
      <c r="AA97" s="113"/>
      <c r="AB97" s="113"/>
      <c r="AC97" s="113"/>
      <c r="AD97" s="113"/>
      <c r="AE97" s="114"/>
      <c r="AF97" s="115"/>
      <c r="AG97" s="116"/>
      <c r="AH97" s="116"/>
      <c r="AI97" s="116"/>
      <c r="AJ97" s="116"/>
      <c r="AK97" s="97" t="str">
        <f t="shared" ref="AK97" si="45">IF(AF97="","",IF($AJ$10="給与振込","0",IF(AF97&gt;=50000,BD99,AZ99)))</f>
        <v/>
      </c>
      <c r="AL97" s="98"/>
      <c r="AM97" s="99"/>
      <c r="AU97" s="190" t="s">
        <v>17</v>
      </c>
      <c r="AV97" s="79"/>
      <c r="AW97" s="79"/>
      <c r="AX97" s="79"/>
      <c r="AY97" s="79"/>
      <c r="AZ97" s="96">
        <v>440</v>
      </c>
      <c r="BA97" s="96"/>
      <c r="BB97" s="96"/>
      <c r="BC97" s="96"/>
      <c r="BD97" s="96">
        <v>660</v>
      </c>
      <c r="BE97" s="96"/>
      <c r="BF97" s="96"/>
      <c r="BG97" s="183"/>
    </row>
    <row r="98" spans="3:59" ht="15" customHeight="1" thickBot="1">
      <c r="C98" s="69"/>
      <c r="D98" s="56"/>
      <c r="E98" s="170"/>
      <c r="F98" s="171"/>
      <c r="G98" s="171"/>
      <c r="H98" s="171"/>
      <c r="I98" s="176"/>
      <c r="J98" s="177"/>
      <c r="K98" s="163"/>
      <c r="L98" s="163"/>
      <c r="M98" s="163"/>
      <c r="N98" s="166"/>
      <c r="O98" s="161"/>
      <c r="P98" s="161"/>
      <c r="Q98" s="160"/>
      <c r="R98" s="160"/>
      <c r="S98" s="160"/>
      <c r="T98" s="160"/>
      <c r="U98" s="106"/>
      <c r="V98" s="107"/>
      <c r="W98" s="107"/>
      <c r="X98" s="107"/>
      <c r="Y98" s="107"/>
      <c r="Z98" s="107"/>
      <c r="AA98" s="107"/>
      <c r="AB98" s="107"/>
      <c r="AC98" s="107"/>
      <c r="AD98" s="107"/>
      <c r="AE98" s="108"/>
      <c r="AF98" s="115"/>
      <c r="AG98" s="116"/>
      <c r="AH98" s="116"/>
      <c r="AI98" s="116"/>
      <c r="AJ98" s="116"/>
      <c r="AK98" s="100"/>
      <c r="AL98" s="101"/>
      <c r="AM98" s="102"/>
      <c r="AU98" s="80" t="s">
        <v>19</v>
      </c>
      <c r="AV98" s="81"/>
      <c r="AW98" s="81"/>
      <c r="AX98" s="81"/>
      <c r="AY98" s="81"/>
      <c r="AZ98" s="184">
        <v>550</v>
      </c>
      <c r="BA98" s="184"/>
      <c r="BB98" s="184"/>
      <c r="BC98" s="184"/>
      <c r="BD98" s="184">
        <v>880</v>
      </c>
      <c r="BE98" s="184"/>
      <c r="BF98" s="184"/>
      <c r="BG98" s="185"/>
    </row>
    <row r="99" spans="3:59" ht="15" customHeight="1" thickTop="1" thickBot="1">
      <c r="C99" s="69"/>
      <c r="D99" s="56"/>
      <c r="E99" s="198"/>
      <c r="F99" s="199"/>
      <c r="G99" s="199"/>
      <c r="H99" s="199"/>
      <c r="I99" s="217"/>
      <c r="J99" s="218"/>
      <c r="K99" s="219"/>
      <c r="L99" s="219"/>
      <c r="M99" s="219"/>
      <c r="N99" s="220"/>
      <c r="O99" s="221"/>
      <c r="P99" s="221"/>
      <c r="Q99" s="192"/>
      <c r="R99" s="192"/>
      <c r="S99" s="192"/>
      <c r="T99" s="192"/>
      <c r="U99" s="195"/>
      <c r="V99" s="196"/>
      <c r="W99" s="196"/>
      <c r="X99" s="196"/>
      <c r="Y99" s="196"/>
      <c r="Z99" s="196"/>
      <c r="AA99" s="196"/>
      <c r="AB99" s="196"/>
      <c r="AC99" s="196"/>
      <c r="AD99" s="196"/>
      <c r="AE99" s="197"/>
      <c r="AF99" s="193"/>
      <c r="AG99" s="194"/>
      <c r="AH99" s="194"/>
      <c r="AI99" s="194"/>
      <c r="AJ99" s="194"/>
      <c r="AK99" s="103"/>
      <c r="AL99" s="104"/>
      <c r="AM99" s="105"/>
      <c r="AU99" s="186" t="str">
        <f>IF($AE$8="","",$AE$8)</f>
        <v/>
      </c>
      <c r="AV99" s="187"/>
      <c r="AW99" s="187"/>
      <c r="AX99" s="187"/>
      <c r="AY99" s="187"/>
      <c r="AZ99" s="188">
        <f t="shared" ref="AZ99" si="46">IF(AU99="組合員",AZ97,AZ98)</f>
        <v>550</v>
      </c>
      <c r="BA99" s="188"/>
      <c r="BB99" s="188"/>
      <c r="BC99" s="188"/>
      <c r="BD99" s="188">
        <f t="shared" ref="BD99" si="47">IF(AU99="組合員",BD97,BD98)</f>
        <v>880</v>
      </c>
      <c r="BE99" s="188"/>
      <c r="BF99" s="188"/>
      <c r="BG99" s="189"/>
    </row>
    <row r="100" spans="3:59" ht="15" customHeight="1" thickTop="1" thickBot="1"/>
    <row r="101" spans="3:59" ht="15" customHeight="1">
      <c r="AD101" s="190" t="s">
        <v>43</v>
      </c>
      <c r="AE101" s="79"/>
      <c r="AF101" s="79"/>
      <c r="AG101" s="79"/>
      <c r="AH101" s="79"/>
      <c r="AI101" s="79" t="s">
        <v>44</v>
      </c>
      <c r="AJ101" s="79"/>
      <c r="AK101" s="79"/>
      <c r="AL101" s="79"/>
      <c r="AM101" s="222"/>
    </row>
    <row r="102" spans="3:59" ht="15" customHeight="1" thickBot="1">
      <c r="AD102" s="80"/>
      <c r="AE102" s="81"/>
      <c r="AF102" s="81"/>
      <c r="AG102" s="81"/>
      <c r="AH102" s="81"/>
      <c r="AI102" s="81"/>
      <c r="AJ102" s="81"/>
      <c r="AK102" s="81"/>
      <c r="AL102" s="81"/>
      <c r="AM102" s="223"/>
    </row>
    <row r="103" spans="3:59" ht="15" customHeight="1" thickTop="1">
      <c r="AD103" s="82">
        <f>SUM(AF70:AJ99)</f>
        <v>0</v>
      </c>
      <c r="AE103" s="83"/>
      <c r="AF103" s="83"/>
      <c r="AG103" s="83"/>
      <c r="AH103" s="83"/>
      <c r="AI103" s="83">
        <f>SUM(AK70:AM99)</f>
        <v>0</v>
      </c>
      <c r="AJ103" s="83"/>
      <c r="AK103" s="83"/>
      <c r="AL103" s="83"/>
      <c r="AM103" s="224"/>
    </row>
    <row r="104" spans="3:59" ht="15" customHeight="1" thickBot="1">
      <c r="AD104" s="84"/>
      <c r="AE104" s="85"/>
      <c r="AF104" s="85"/>
      <c r="AG104" s="85"/>
      <c r="AH104" s="85"/>
      <c r="AI104" s="85"/>
      <c r="AJ104" s="85"/>
      <c r="AK104" s="85"/>
      <c r="AL104" s="85"/>
      <c r="AM104" s="225"/>
    </row>
    <row r="110" spans="3:59" ht="15" customHeight="1">
      <c r="M110" s="48" t="s">
        <v>1</v>
      </c>
      <c r="N110" s="48"/>
      <c r="O110" s="48"/>
      <c r="P110" s="48"/>
      <c r="Q110" s="48"/>
      <c r="R110" s="48"/>
      <c r="S110" s="48"/>
      <c r="T110" s="48"/>
      <c r="U110" s="48"/>
      <c r="V110" s="48"/>
      <c r="W110" s="48"/>
      <c r="X110" s="48"/>
      <c r="Y110" s="48"/>
      <c r="Z110" s="48"/>
      <c r="AA110" s="48"/>
      <c r="AD110" s="28" t="s">
        <v>71</v>
      </c>
      <c r="AE110" s="28"/>
      <c r="AF110" s="28"/>
      <c r="AG110" s="28"/>
      <c r="AH110" s="28"/>
      <c r="AI110" s="28"/>
      <c r="AJ110" s="28"/>
      <c r="AK110" s="28"/>
      <c r="AL110" s="28"/>
      <c r="AM110" s="28"/>
    </row>
    <row r="111" spans="3:59" s="18" customFormat="1" ht="15" customHeight="1">
      <c r="C111" s="149" t="s">
        <v>69</v>
      </c>
      <c r="D111" s="149"/>
      <c r="E111" s="149"/>
      <c r="F111" s="149"/>
      <c r="G111" s="149"/>
      <c r="H111" s="26"/>
      <c r="I111" s="26"/>
      <c r="J111" s="26"/>
      <c r="K111" s="26"/>
      <c r="L111" s="26"/>
      <c r="M111" s="26"/>
      <c r="N111" s="26"/>
      <c r="O111" s="26"/>
      <c r="P111" s="26"/>
      <c r="Q111" s="26"/>
      <c r="R111" s="26"/>
      <c r="S111" s="26"/>
      <c r="T111" s="26"/>
      <c r="U111" s="26"/>
      <c r="V111" s="26"/>
      <c r="W111" s="26"/>
      <c r="X111" s="26"/>
      <c r="Y111" s="26"/>
      <c r="Z111" s="66" t="s">
        <v>65</v>
      </c>
      <c r="AA111" s="66"/>
      <c r="AB111" s="66"/>
      <c r="AC111" s="66"/>
      <c r="AD111" s="216" t="str">
        <f>IF($AD$1="","",$AD$1)</f>
        <v/>
      </c>
      <c r="AE111" s="216"/>
      <c r="AF111" s="216"/>
      <c r="AG111" s="27" t="s">
        <v>12</v>
      </c>
      <c r="AH111" s="216" t="str">
        <f>IF($AH$1="","",$AH$1)</f>
        <v/>
      </c>
      <c r="AI111" s="216"/>
      <c r="AJ111" s="27" t="s">
        <v>11</v>
      </c>
      <c r="AK111" s="216" t="str">
        <f>IF($AK$1="","",$AK$1)</f>
        <v/>
      </c>
      <c r="AL111" s="216"/>
      <c r="AM111" s="27" t="s">
        <v>10</v>
      </c>
      <c r="AN111" s="26"/>
      <c r="AO111" s="26"/>
      <c r="AP111" s="26"/>
      <c r="AQ111" s="26"/>
      <c r="AR111" s="26"/>
      <c r="AS111" s="26"/>
      <c r="AT111" s="26"/>
      <c r="AU111" s="26"/>
      <c r="AV111" s="26"/>
      <c r="AW111" s="26"/>
      <c r="AX111" s="26"/>
      <c r="AY111" s="26"/>
      <c r="AZ111" s="26"/>
      <c r="BA111" s="26"/>
      <c r="BB111" s="26"/>
      <c r="BC111" s="26"/>
      <c r="BD111" s="26"/>
      <c r="BE111" s="26"/>
      <c r="BF111" s="26"/>
      <c r="BG111" s="26"/>
    </row>
    <row r="112" spans="3:59" s="18" customFormat="1" ht="15" customHeight="1">
      <c r="C112" s="130" t="s">
        <v>0</v>
      </c>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row>
    <row r="113" spans="3:59" s="18" customFormat="1" ht="15" customHeight="1">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row>
    <row r="114" spans="3:59" s="18" customFormat="1" ht="15" customHeight="1" thickBot="1">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row>
    <row r="115" spans="3:59" s="18" customFormat="1" ht="15" customHeight="1" thickTop="1">
      <c r="C115" s="241" t="s">
        <v>4</v>
      </c>
      <c r="D115" s="242"/>
      <c r="E115" s="247" t="s">
        <v>2</v>
      </c>
      <c r="F115" s="200"/>
      <c r="G115" s="200"/>
      <c r="H115" s="200" t="str">
        <f>IF($H$5="","",$H$5)</f>
        <v/>
      </c>
      <c r="I115" s="200"/>
      <c r="J115" s="200"/>
      <c r="K115" s="200"/>
      <c r="L115" s="200"/>
      <c r="M115" s="200"/>
      <c r="N115" s="200"/>
      <c r="O115" s="200"/>
      <c r="P115" s="200"/>
      <c r="Q115" s="200"/>
      <c r="R115" s="200"/>
      <c r="S115" s="200"/>
      <c r="T115" s="200"/>
      <c r="U115" s="200"/>
      <c r="V115" s="202"/>
      <c r="X115" s="117" t="s">
        <v>13</v>
      </c>
      <c r="Y115" s="118"/>
      <c r="Z115" s="118"/>
      <c r="AA115" s="119"/>
      <c r="AB115" s="200" t="str">
        <f>IF($AB$5="","",$AB$5)</f>
        <v/>
      </c>
      <c r="AC115" s="200"/>
      <c r="AD115" s="200"/>
      <c r="AE115" s="200" t="s">
        <v>12</v>
      </c>
      <c r="AF115" s="200" t="str">
        <f>IF($AF$5="","",$AF$5)</f>
        <v/>
      </c>
      <c r="AG115" s="200"/>
      <c r="AH115" s="200" t="s">
        <v>11</v>
      </c>
      <c r="AI115" s="200" t="str">
        <f>IF($AI$5="","",$AI$5)</f>
        <v/>
      </c>
      <c r="AJ115" s="200"/>
      <c r="AK115" s="202" t="s">
        <v>10</v>
      </c>
    </row>
    <row r="116" spans="3:59" s="18" customFormat="1" ht="15" customHeight="1" thickBot="1">
      <c r="C116" s="243"/>
      <c r="D116" s="244"/>
      <c r="E116" s="19"/>
      <c r="F116" s="20"/>
      <c r="G116" s="20"/>
      <c r="H116" s="207"/>
      <c r="I116" s="207"/>
      <c r="J116" s="207"/>
      <c r="K116" s="207"/>
      <c r="L116" s="207"/>
      <c r="M116" s="207"/>
      <c r="N116" s="207"/>
      <c r="O116" s="207"/>
      <c r="P116" s="207"/>
      <c r="Q116" s="207"/>
      <c r="R116" s="207"/>
      <c r="S116" s="207"/>
      <c r="T116" s="207"/>
      <c r="U116" s="207"/>
      <c r="V116" s="209"/>
      <c r="X116" s="120"/>
      <c r="Y116" s="121"/>
      <c r="Z116" s="121"/>
      <c r="AA116" s="122"/>
      <c r="AB116" s="201"/>
      <c r="AC116" s="201"/>
      <c r="AD116" s="201"/>
      <c r="AE116" s="201"/>
      <c r="AF116" s="201"/>
      <c r="AG116" s="201"/>
      <c r="AH116" s="201"/>
      <c r="AI116" s="201"/>
      <c r="AJ116" s="201"/>
      <c r="AK116" s="203"/>
    </row>
    <row r="117" spans="3:59" s="18" customFormat="1" ht="15" customHeight="1" thickTop="1" thickBot="1">
      <c r="C117" s="243"/>
      <c r="D117" s="244"/>
      <c r="E117" s="204" t="s">
        <v>5</v>
      </c>
      <c r="F117" s="206" t="str">
        <f>IF($F$7="","",$F$7)</f>
        <v/>
      </c>
      <c r="G117" s="206"/>
      <c r="H117" s="206"/>
      <c r="I117" s="206"/>
      <c r="J117" s="206"/>
      <c r="K117" s="206"/>
      <c r="L117" s="206"/>
      <c r="M117" s="206"/>
      <c r="N117" s="206"/>
      <c r="O117" s="206"/>
      <c r="P117" s="206"/>
      <c r="Q117" s="206"/>
      <c r="R117" s="206"/>
      <c r="S117" s="206"/>
      <c r="T117" s="206"/>
      <c r="U117" s="206" t="s">
        <v>3</v>
      </c>
      <c r="V117" s="208"/>
    </row>
    <row r="118" spans="3:59" s="18" customFormat="1" ht="15" customHeight="1" thickTop="1">
      <c r="C118" s="243"/>
      <c r="D118" s="244"/>
      <c r="E118" s="205"/>
      <c r="F118" s="207"/>
      <c r="G118" s="207"/>
      <c r="H118" s="207"/>
      <c r="I118" s="207"/>
      <c r="J118" s="207"/>
      <c r="K118" s="207"/>
      <c r="L118" s="207"/>
      <c r="M118" s="207"/>
      <c r="N118" s="207"/>
      <c r="O118" s="207"/>
      <c r="P118" s="207"/>
      <c r="Q118" s="207"/>
      <c r="R118" s="207"/>
      <c r="S118" s="207"/>
      <c r="T118" s="207"/>
      <c r="U118" s="207"/>
      <c r="V118" s="209"/>
      <c r="X118" s="226" t="s">
        <v>18</v>
      </c>
      <c r="Y118" s="200"/>
      <c r="Z118" s="200"/>
      <c r="AA118" s="200"/>
      <c r="AB118" s="227"/>
      <c r="AC118" s="210" t="str">
        <f>IF(AE118="","",IF(AE118="組合員",1,2))</f>
        <v/>
      </c>
      <c r="AD118" s="211"/>
      <c r="AE118" s="230" t="str">
        <f>IF($AE$8="","",$AE$8)</f>
        <v/>
      </c>
      <c r="AF118" s="230"/>
      <c r="AG118" s="230"/>
      <c r="AH118" s="231"/>
      <c r="AJ118" s="117" t="s">
        <v>66</v>
      </c>
      <c r="AK118" s="118"/>
      <c r="AL118" s="118"/>
      <c r="AM118" s="125"/>
    </row>
    <row r="119" spans="3:59" s="18" customFormat="1" ht="15" customHeight="1" thickBot="1">
      <c r="C119" s="243"/>
      <c r="D119" s="244"/>
      <c r="E119" s="214" t="s">
        <v>6</v>
      </c>
      <c r="F119" s="206" t="str">
        <f>IF($F$9="","",$F$9)</f>
        <v/>
      </c>
      <c r="G119" s="206"/>
      <c r="H119" s="206"/>
      <c r="I119" s="206"/>
      <c r="J119" s="206"/>
      <c r="K119" s="206"/>
      <c r="L119" s="206"/>
      <c r="M119" s="206"/>
      <c r="N119" s="206"/>
      <c r="O119" s="206"/>
      <c r="P119" s="206"/>
      <c r="Q119" s="206"/>
      <c r="R119" s="206"/>
      <c r="S119" s="206"/>
      <c r="T119" s="206"/>
      <c r="U119" s="206"/>
      <c r="V119" s="208"/>
      <c r="X119" s="228"/>
      <c r="Y119" s="201"/>
      <c r="Z119" s="201"/>
      <c r="AA119" s="201"/>
      <c r="AB119" s="229"/>
      <c r="AC119" s="212"/>
      <c r="AD119" s="213"/>
      <c r="AE119" s="232"/>
      <c r="AF119" s="232"/>
      <c r="AG119" s="232"/>
      <c r="AH119" s="233"/>
      <c r="AJ119" s="142"/>
      <c r="AK119" s="66"/>
      <c r="AL119" s="66"/>
      <c r="AM119" s="143"/>
      <c r="AP119" s="239" t="s">
        <v>17</v>
      </c>
      <c r="AQ119" s="239"/>
      <c r="AR119" s="239"/>
      <c r="AS119" s="239"/>
      <c r="AU119" s="236" t="s">
        <v>22</v>
      </c>
      <c r="AV119" s="237"/>
      <c r="AW119" s="237"/>
      <c r="AX119" s="238"/>
      <c r="AZ119" s="239" t="s">
        <v>28</v>
      </c>
      <c r="BA119" s="239"/>
      <c r="BB119" s="239"/>
      <c r="BC119" s="239"/>
    </row>
    <row r="120" spans="3:59" s="18" customFormat="1" ht="15" customHeight="1" thickTop="1" thickBot="1">
      <c r="C120" s="243"/>
      <c r="D120" s="244"/>
      <c r="E120" s="214"/>
      <c r="F120" s="206"/>
      <c r="G120" s="206"/>
      <c r="H120" s="206"/>
      <c r="I120" s="206"/>
      <c r="J120" s="206"/>
      <c r="K120" s="206"/>
      <c r="L120" s="206"/>
      <c r="M120" s="206"/>
      <c r="N120" s="206"/>
      <c r="O120" s="206"/>
      <c r="P120" s="206"/>
      <c r="Q120" s="206"/>
      <c r="R120" s="206"/>
      <c r="S120" s="206"/>
      <c r="T120" s="206"/>
      <c r="U120" s="206"/>
      <c r="V120" s="208"/>
      <c r="AJ120" s="234" t="str">
        <f>IF($AJ$10="","",$AJ$10)</f>
        <v/>
      </c>
      <c r="AK120" s="60"/>
      <c r="AL120" s="60"/>
      <c r="AM120" s="235"/>
      <c r="AP120" s="239" t="s">
        <v>19</v>
      </c>
      <c r="AQ120" s="239"/>
      <c r="AR120" s="239"/>
      <c r="AS120" s="239"/>
      <c r="AU120" s="236" t="s">
        <v>23</v>
      </c>
      <c r="AV120" s="237"/>
      <c r="AW120" s="237"/>
      <c r="AX120" s="238"/>
      <c r="AZ120" s="239" t="s">
        <v>29</v>
      </c>
      <c r="BA120" s="239"/>
      <c r="BB120" s="239"/>
      <c r="BC120" s="239"/>
    </row>
    <row r="121" spans="3:59" s="18" customFormat="1" ht="15" customHeight="1" thickTop="1" thickBot="1">
      <c r="C121" s="245"/>
      <c r="D121" s="246"/>
      <c r="E121" s="215"/>
      <c r="F121" s="21"/>
      <c r="G121" s="21"/>
      <c r="H121" s="21"/>
      <c r="I121" s="22" t="s">
        <v>7</v>
      </c>
      <c r="J121" s="22"/>
      <c r="K121" s="240" t="str">
        <f>IF($K$11="","",$K$11)</f>
        <v/>
      </c>
      <c r="L121" s="240"/>
      <c r="M121" s="240"/>
      <c r="N121" s="23" t="s">
        <v>8</v>
      </c>
      <c r="O121" s="240" t="str">
        <f>IF($O$11="","",$O$11)</f>
        <v/>
      </c>
      <c r="P121" s="240"/>
      <c r="Q121" s="240"/>
      <c r="R121" s="23" t="s">
        <v>8</v>
      </c>
      <c r="S121" s="240" t="str">
        <f>IF($S$11="","",$S$11)</f>
        <v/>
      </c>
      <c r="T121" s="240"/>
      <c r="U121" s="240"/>
      <c r="V121" s="24" t="s">
        <v>9</v>
      </c>
      <c r="X121" s="248">
        <v>3</v>
      </c>
      <c r="Y121" s="249"/>
      <c r="Z121" s="249" t="s">
        <v>40</v>
      </c>
      <c r="AA121" s="249"/>
      <c r="AB121" s="25" t="s">
        <v>39</v>
      </c>
      <c r="AC121" s="249" t="str">
        <f>IF(AF125="","",_xlfn.IFS(AC176="5","5",AC176="4","4",AF180="","3"))</f>
        <v/>
      </c>
      <c r="AD121" s="249"/>
      <c r="AE121" s="249" t="s">
        <v>38</v>
      </c>
      <c r="AF121" s="250"/>
      <c r="AJ121" s="120"/>
      <c r="AK121" s="121"/>
      <c r="AL121" s="121"/>
      <c r="AM121" s="126"/>
      <c r="AU121" s="236" t="s">
        <v>24</v>
      </c>
      <c r="AV121" s="237"/>
      <c r="AW121" s="237"/>
      <c r="AX121" s="238"/>
      <c r="AZ121" s="239" t="s">
        <v>30</v>
      </c>
      <c r="BA121" s="239"/>
      <c r="BB121" s="239"/>
      <c r="BC121" s="239"/>
    </row>
    <row r="122" spans="3:59" s="18" customFormat="1" ht="15" customHeight="1" thickTop="1" thickBot="1">
      <c r="AU122" s="236" t="s">
        <v>25</v>
      </c>
      <c r="AV122" s="237"/>
      <c r="AW122" s="237"/>
      <c r="AX122" s="238"/>
      <c r="AZ122" s="239" t="s">
        <v>31</v>
      </c>
      <c r="BA122" s="239"/>
      <c r="BB122" s="239"/>
      <c r="BC122" s="239"/>
    </row>
    <row r="123" spans="3:59" ht="15" customHeight="1" thickTop="1">
      <c r="C123" s="69" t="s">
        <v>20</v>
      </c>
      <c r="D123" s="56"/>
      <c r="E123" s="75" t="s">
        <v>14</v>
      </c>
      <c r="F123" s="76"/>
      <c r="G123" s="76"/>
      <c r="H123" s="76"/>
      <c r="I123" s="76"/>
      <c r="J123" s="76"/>
      <c r="K123" s="76"/>
      <c r="L123" s="76"/>
      <c r="M123" s="76"/>
      <c r="N123" s="77"/>
      <c r="O123" s="181" t="s">
        <v>32</v>
      </c>
      <c r="P123" s="181"/>
      <c r="Q123" s="153" t="s">
        <v>15</v>
      </c>
      <c r="R123" s="153"/>
      <c r="S123" s="153"/>
      <c r="T123" s="153"/>
      <c r="U123" s="86" t="s">
        <v>2</v>
      </c>
      <c r="V123" s="87"/>
      <c r="W123" s="87"/>
      <c r="X123" s="87"/>
      <c r="Y123" s="87"/>
      <c r="Z123" s="87"/>
      <c r="AA123" s="87"/>
      <c r="AB123" s="87"/>
      <c r="AC123" s="87"/>
      <c r="AD123" s="87"/>
      <c r="AE123" s="88"/>
      <c r="AF123" s="153" t="s">
        <v>34</v>
      </c>
      <c r="AG123" s="153"/>
      <c r="AH123" s="153"/>
      <c r="AI123" s="153"/>
      <c r="AJ123" s="154"/>
      <c r="AK123" s="58" t="s">
        <v>35</v>
      </c>
      <c r="AL123" s="69"/>
      <c r="AM123" s="69"/>
    </row>
    <row r="124" spans="3:59" ht="15" customHeight="1" thickBot="1">
      <c r="C124" s="69"/>
      <c r="D124" s="56"/>
      <c r="E124" s="180" t="s">
        <v>21</v>
      </c>
      <c r="F124" s="158"/>
      <c r="G124" s="158"/>
      <c r="H124" s="158"/>
      <c r="I124" s="158"/>
      <c r="J124" s="158"/>
      <c r="K124" s="158" t="s">
        <v>27</v>
      </c>
      <c r="L124" s="158"/>
      <c r="M124" s="158"/>
      <c r="N124" s="159"/>
      <c r="O124" s="182"/>
      <c r="P124" s="182"/>
      <c r="Q124" s="69"/>
      <c r="R124" s="69"/>
      <c r="S124" s="69"/>
      <c r="T124" s="69"/>
      <c r="U124" s="89" t="s">
        <v>16</v>
      </c>
      <c r="V124" s="90"/>
      <c r="W124" s="90"/>
      <c r="X124" s="90"/>
      <c r="Y124" s="90"/>
      <c r="Z124" s="90"/>
      <c r="AA124" s="90"/>
      <c r="AB124" s="90"/>
      <c r="AC124" s="90"/>
      <c r="AD124" s="90"/>
      <c r="AE124" s="91"/>
      <c r="AF124" s="69"/>
      <c r="AG124" s="69"/>
      <c r="AH124" s="69"/>
      <c r="AI124" s="69"/>
      <c r="AJ124" s="155"/>
      <c r="AK124" s="58"/>
      <c r="AL124" s="69"/>
      <c r="AM124" s="69"/>
      <c r="AZ124" s="191" t="s">
        <v>36</v>
      </c>
      <c r="BA124" s="191"/>
      <c r="BB124" s="191"/>
      <c r="BC124" s="191"/>
      <c r="BD124" s="191" t="s">
        <v>37</v>
      </c>
      <c r="BE124" s="191"/>
      <c r="BF124" s="191"/>
      <c r="BG124" s="191"/>
    </row>
    <row r="125" spans="3:59" ht="15" customHeight="1">
      <c r="C125" s="69">
        <v>21</v>
      </c>
      <c r="D125" s="56"/>
      <c r="E125" s="168"/>
      <c r="F125" s="169"/>
      <c r="G125" s="169"/>
      <c r="H125" s="169"/>
      <c r="I125" s="174"/>
      <c r="J125" s="175"/>
      <c r="K125" s="162"/>
      <c r="L125" s="162"/>
      <c r="M125" s="162"/>
      <c r="N125" s="165" t="s">
        <v>26</v>
      </c>
      <c r="O125" s="161"/>
      <c r="P125" s="161"/>
      <c r="Q125" s="160"/>
      <c r="R125" s="160"/>
      <c r="S125" s="160"/>
      <c r="T125" s="160"/>
      <c r="U125" s="112"/>
      <c r="V125" s="113"/>
      <c r="W125" s="113"/>
      <c r="X125" s="113"/>
      <c r="Y125" s="113"/>
      <c r="Z125" s="113"/>
      <c r="AA125" s="113"/>
      <c r="AB125" s="113"/>
      <c r="AC125" s="113"/>
      <c r="AD125" s="113"/>
      <c r="AE125" s="114"/>
      <c r="AF125" s="115"/>
      <c r="AG125" s="116"/>
      <c r="AH125" s="116"/>
      <c r="AI125" s="116"/>
      <c r="AJ125" s="116"/>
      <c r="AK125" s="150" t="str">
        <f t="shared" ref="AK125" si="48">IF(AF125="","",IF($AJ$10="給与振込","0",IF(AF125&gt;=50000,BD127,AZ127)))</f>
        <v/>
      </c>
      <c r="AL125" s="151"/>
      <c r="AM125" s="152"/>
      <c r="AU125" s="190" t="s">
        <v>17</v>
      </c>
      <c r="AV125" s="79"/>
      <c r="AW125" s="79"/>
      <c r="AX125" s="79"/>
      <c r="AY125" s="79"/>
      <c r="AZ125" s="96">
        <v>440</v>
      </c>
      <c r="BA125" s="96"/>
      <c r="BB125" s="96"/>
      <c r="BC125" s="96"/>
      <c r="BD125" s="96">
        <v>660</v>
      </c>
      <c r="BE125" s="96"/>
      <c r="BF125" s="96"/>
      <c r="BG125" s="183"/>
    </row>
    <row r="126" spans="3:59" ht="15" customHeight="1" thickBot="1">
      <c r="C126" s="69"/>
      <c r="D126" s="56"/>
      <c r="E126" s="170"/>
      <c r="F126" s="171"/>
      <c r="G126" s="171"/>
      <c r="H126" s="171"/>
      <c r="I126" s="176"/>
      <c r="J126" s="177"/>
      <c r="K126" s="163"/>
      <c r="L126" s="163"/>
      <c r="M126" s="163"/>
      <c r="N126" s="166"/>
      <c r="O126" s="161"/>
      <c r="P126" s="161"/>
      <c r="Q126" s="160"/>
      <c r="R126" s="160"/>
      <c r="S126" s="160"/>
      <c r="T126" s="160"/>
      <c r="U126" s="106"/>
      <c r="V126" s="107"/>
      <c r="W126" s="107"/>
      <c r="X126" s="107"/>
      <c r="Y126" s="107"/>
      <c r="Z126" s="107"/>
      <c r="AA126" s="107"/>
      <c r="AB126" s="107"/>
      <c r="AC126" s="107"/>
      <c r="AD126" s="107"/>
      <c r="AE126" s="108"/>
      <c r="AF126" s="115"/>
      <c r="AG126" s="116"/>
      <c r="AH126" s="116"/>
      <c r="AI126" s="116"/>
      <c r="AJ126" s="116"/>
      <c r="AK126" s="150"/>
      <c r="AL126" s="151"/>
      <c r="AM126" s="152"/>
      <c r="AU126" s="80" t="s">
        <v>19</v>
      </c>
      <c r="AV126" s="81"/>
      <c r="AW126" s="81"/>
      <c r="AX126" s="81"/>
      <c r="AY126" s="81"/>
      <c r="AZ126" s="184">
        <v>550</v>
      </c>
      <c r="BA126" s="184"/>
      <c r="BB126" s="184"/>
      <c r="BC126" s="184"/>
      <c r="BD126" s="184">
        <v>880</v>
      </c>
      <c r="BE126" s="184"/>
      <c r="BF126" s="184"/>
      <c r="BG126" s="185"/>
    </row>
    <row r="127" spans="3:59" ht="15" customHeight="1" thickTop="1" thickBot="1">
      <c r="C127" s="69"/>
      <c r="D127" s="56"/>
      <c r="E127" s="172"/>
      <c r="F127" s="173"/>
      <c r="G127" s="173"/>
      <c r="H127" s="173"/>
      <c r="I127" s="178"/>
      <c r="J127" s="179"/>
      <c r="K127" s="164"/>
      <c r="L127" s="164"/>
      <c r="M127" s="164"/>
      <c r="N127" s="167"/>
      <c r="O127" s="161"/>
      <c r="P127" s="161"/>
      <c r="Q127" s="160"/>
      <c r="R127" s="160"/>
      <c r="S127" s="160"/>
      <c r="T127" s="160"/>
      <c r="U127" s="109"/>
      <c r="V127" s="110"/>
      <c r="W127" s="110"/>
      <c r="X127" s="110"/>
      <c r="Y127" s="110"/>
      <c r="Z127" s="110"/>
      <c r="AA127" s="110"/>
      <c r="AB127" s="110"/>
      <c r="AC127" s="110"/>
      <c r="AD127" s="110"/>
      <c r="AE127" s="111"/>
      <c r="AF127" s="115"/>
      <c r="AG127" s="116"/>
      <c r="AH127" s="116"/>
      <c r="AI127" s="116"/>
      <c r="AJ127" s="116"/>
      <c r="AK127" s="150"/>
      <c r="AL127" s="151"/>
      <c r="AM127" s="152"/>
      <c r="AU127" s="186" t="str">
        <f>IF($AE$8="","",$AE$8)</f>
        <v/>
      </c>
      <c r="AV127" s="187"/>
      <c r="AW127" s="187"/>
      <c r="AX127" s="187"/>
      <c r="AY127" s="187"/>
      <c r="AZ127" s="188">
        <f>IF(AU127="組合員",AZ125,AZ126)</f>
        <v>550</v>
      </c>
      <c r="BA127" s="188"/>
      <c r="BB127" s="188"/>
      <c r="BC127" s="188"/>
      <c r="BD127" s="188">
        <f>IF(AU127="組合員",BD125,BD126)</f>
        <v>880</v>
      </c>
      <c r="BE127" s="188"/>
      <c r="BF127" s="188"/>
      <c r="BG127" s="189"/>
    </row>
    <row r="128" spans="3:59" ht="15" customHeight="1">
      <c r="C128" s="69">
        <v>22</v>
      </c>
      <c r="D128" s="56"/>
      <c r="E128" s="168"/>
      <c r="F128" s="169"/>
      <c r="G128" s="169"/>
      <c r="H128" s="169"/>
      <c r="I128" s="174"/>
      <c r="J128" s="175"/>
      <c r="K128" s="162"/>
      <c r="L128" s="162"/>
      <c r="M128" s="162"/>
      <c r="N128" s="165" t="s">
        <v>26</v>
      </c>
      <c r="O128" s="161"/>
      <c r="P128" s="161"/>
      <c r="Q128" s="160"/>
      <c r="R128" s="160"/>
      <c r="S128" s="160"/>
      <c r="T128" s="160"/>
      <c r="U128" s="112"/>
      <c r="V128" s="113"/>
      <c r="W128" s="113"/>
      <c r="X128" s="113"/>
      <c r="Y128" s="113"/>
      <c r="Z128" s="113"/>
      <c r="AA128" s="113"/>
      <c r="AB128" s="113"/>
      <c r="AC128" s="113"/>
      <c r="AD128" s="113"/>
      <c r="AE128" s="114"/>
      <c r="AF128" s="115"/>
      <c r="AG128" s="116"/>
      <c r="AH128" s="116"/>
      <c r="AI128" s="116"/>
      <c r="AJ128" s="116"/>
      <c r="AK128" s="97" t="str">
        <f t="shared" ref="AK128" si="49">IF(AF128="","",IF($AJ$10="給与振込","0",IF(AF128&gt;=50000,BD130,AZ130)))</f>
        <v/>
      </c>
      <c r="AL128" s="98"/>
      <c r="AM128" s="99"/>
      <c r="AU128" s="190" t="s">
        <v>17</v>
      </c>
      <c r="AV128" s="79"/>
      <c r="AW128" s="79"/>
      <c r="AX128" s="79"/>
      <c r="AY128" s="79"/>
      <c r="AZ128" s="96">
        <v>440</v>
      </c>
      <c r="BA128" s="96"/>
      <c r="BB128" s="96"/>
      <c r="BC128" s="96"/>
      <c r="BD128" s="96">
        <v>660</v>
      </c>
      <c r="BE128" s="96"/>
      <c r="BF128" s="96"/>
      <c r="BG128" s="183"/>
    </row>
    <row r="129" spans="3:59" ht="15" customHeight="1" thickBot="1">
      <c r="C129" s="69"/>
      <c r="D129" s="56"/>
      <c r="E129" s="170"/>
      <c r="F129" s="171"/>
      <c r="G129" s="171"/>
      <c r="H129" s="171"/>
      <c r="I129" s="176"/>
      <c r="J129" s="177"/>
      <c r="K129" s="163"/>
      <c r="L129" s="163"/>
      <c r="M129" s="163"/>
      <c r="N129" s="166"/>
      <c r="O129" s="161"/>
      <c r="P129" s="161"/>
      <c r="Q129" s="160"/>
      <c r="R129" s="160"/>
      <c r="S129" s="160"/>
      <c r="T129" s="160"/>
      <c r="U129" s="106"/>
      <c r="V129" s="107"/>
      <c r="W129" s="107"/>
      <c r="X129" s="107"/>
      <c r="Y129" s="107"/>
      <c r="Z129" s="107"/>
      <c r="AA129" s="107"/>
      <c r="AB129" s="107"/>
      <c r="AC129" s="107"/>
      <c r="AD129" s="107"/>
      <c r="AE129" s="108"/>
      <c r="AF129" s="115"/>
      <c r="AG129" s="116"/>
      <c r="AH129" s="116"/>
      <c r="AI129" s="116"/>
      <c r="AJ129" s="116"/>
      <c r="AK129" s="100"/>
      <c r="AL129" s="101"/>
      <c r="AM129" s="102"/>
      <c r="AU129" s="80" t="s">
        <v>19</v>
      </c>
      <c r="AV129" s="81"/>
      <c r="AW129" s="81"/>
      <c r="AX129" s="81"/>
      <c r="AY129" s="81"/>
      <c r="AZ129" s="184">
        <v>550</v>
      </c>
      <c r="BA129" s="184"/>
      <c r="BB129" s="184"/>
      <c r="BC129" s="184"/>
      <c r="BD129" s="184">
        <v>880</v>
      </c>
      <c r="BE129" s="184"/>
      <c r="BF129" s="184"/>
      <c r="BG129" s="185"/>
    </row>
    <row r="130" spans="3:59" ht="15" customHeight="1" thickTop="1" thickBot="1">
      <c r="C130" s="69"/>
      <c r="D130" s="56"/>
      <c r="E130" s="172"/>
      <c r="F130" s="173"/>
      <c r="G130" s="173"/>
      <c r="H130" s="173"/>
      <c r="I130" s="178"/>
      <c r="J130" s="179"/>
      <c r="K130" s="164"/>
      <c r="L130" s="164"/>
      <c r="M130" s="164"/>
      <c r="N130" s="167"/>
      <c r="O130" s="161"/>
      <c r="P130" s="161"/>
      <c r="Q130" s="160"/>
      <c r="R130" s="160"/>
      <c r="S130" s="160"/>
      <c r="T130" s="160"/>
      <c r="U130" s="109"/>
      <c r="V130" s="110"/>
      <c r="W130" s="110"/>
      <c r="X130" s="110"/>
      <c r="Y130" s="110"/>
      <c r="Z130" s="110"/>
      <c r="AA130" s="110"/>
      <c r="AB130" s="110"/>
      <c r="AC130" s="110"/>
      <c r="AD130" s="110"/>
      <c r="AE130" s="111"/>
      <c r="AF130" s="115"/>
      <c r="AG130" s="116"/>
      <c r="AH130" s="116"/>
      <c r="AI130" s="116"/>
      <c r="AJ130" s="116"/>
      <c r="AK130" s="103"/>
      <c r="AL130" s="104"/>
      <c r="AM130" s="105"/>
      <c r="AU130" s="186" t="str">
        <f>IF($AE$8="","",$AE$8)</f>
        <v/>
      </c>
      <c r="AV130" s="187"/>
      <c r="AW130" s="187"/>
      <c r="AX130" s="187"/>
      <c r="AY130" s="187"/>
      <c r="AZ130" s="188">
        <f>IF(AU130="組合員",AZ128,AZ129)</f>
        <v>550</v>
      </c>
      <c r="BA130" s="188"/>
      <c r="BB130" s="188"/>
      <c r="BC130" s="188"/>
      <c r="BD130" s="188">
        <f>IF(AU130="組合員",BD128,BD129)</f>
        <v>880</v>
      </c>
      <c r="BE130" s="188"/>
      <c r="BF130" s="188"/>
      <c r="BG130" s="189"/>
    </row>
    <row r="131" spans="3:59" ht="15" customHeight="1">
      <c r="C131" s="69">
        <v>23</v>
      </c>
      <c r="D131" s="56"/>
      <c r="E131" s="168"/>
      <c r="F131" s="169"/>
      <c r="G131" s="169"/>
      <c r="H131" s="169"/>
      <c r="I131" s="174"/>
      <c r="J131" s="175"/>
      <c r="K131" s="162"/>
      <c r="L131" s="162"/>
      <c r="M131" s="162"/>
      <c r="N131" s="165" t="s">
        <v>26</v>
      </c>
      <c r="O131" s="161"/>
      <c r="P131" s="161"/>
      <c r="Q131" s="160"/>
      <c r="R131" s="160"/>
      <c r="S131" s="160"/>
      <c r="T131" s="160"/>
      <c r="U131" s="112"/>
      <c r="V131" s="113"/>
      <c r="W131" s="113"/>
      <c r="X131" s="113"/>
      <c r="Y131" s="113"/>
      <c r="Z131" s="113"/>
      <c r="AA131" s="113"/>
      <c r="AB131" s="113"/>
      <c r="AC131" s="113"/>
      <c r="AD131" s="113"/>
      <c r="AE131" s="114"/>
      <c r="AF131" s="115"/>
      <c r="AG131" s="116"/>
      <c r="AH131" s="116"/>
      <c r="AI131" s="116"/>
      <c r="AJ131" s="116"/>
      <c r="AK131" s="97" t="str">
        <f t="shared" ref="AK131" si="50">IF(AF131="","",IF($AJ$10="給与振込","0",IF(AF131&gt;=50000,BD133,AZ133)))</f>
        <v/>
      </c>
      <c r="AL131" s="98"/>
      <c r="AM131" s="99"/>
      <c r="AU131" s="190" t="s">
        <v>17</v>
      </c>
      <c r="AV131" s="79"/>
      <c r="AW131" s="79"/>
      <c r="AX131" s="79"/>
      <c r="AY131" s="79"/>
      <c r="AZ131" s="96">
        <v>440</v>
      </c>
      <c r="BA131" s="96"/>
      <c r="BB131" s="96"/>
      <c r="BC131" s="96"/>
      <c r="BD131" s="96">
        <v>660</v>
      </c>
      <c r="BE131" s="96"/>
      <c r="BF131" s="96"/>
      <c r="BG131" s="183"/>
    </row>
    <row r="132" spans="3:59" ht="15" customHeight="1" thickBot="1">
      <c r="C132" s="69"/>
      <c r="D132" s="56"/>
      <c r="E132" s="170"/>
      <c r="F132" s="171"/>
      <c r="G132" s="171"/>
      <c r="H132" s="171"/>
      <c r="I132" s="176"/>
      <c r="J132" s="177"/>
      <c r="K132" s="163"/>
      <c r="L132" s="163"/>
      <c r="M132" s="163"/>
      <c r="N132" s="166"/>
      <c r="O132" s="161"/>
      <c r="P132" s="161"/>
      <c r="Q132" s="160"/>
      <c r="R132" s="160"/>
      <c r="S132" s="160"/>
      <c r="T132" s="160"/>
      <c r="U132" s="106"/>
      <c r="V132" s="107"/>
      <c r="W132" s="107"/>
      <c r="X132" s="107"/>
      <c r="Y132" s="107"/>
      <c r="Z132" s="107"/>
      <c r="AA132" s="107"/>
      <c r="AB132" s="107"/>
      <c r="AC132" s="107"/>
      <c r="AD132" s="107"/>
      <c r="AE132" s="108"/>
      <c r="AF132" s="115"/>
      <c r="AG132" s="116"/>
      <c r="AH132" s="116"/>
      <c r="AI132" s="116"/>
      <c r="AJ132" s="116"/>
      <c r="AK132" s="100"/>
      <c r="AL132" s="101"/>
      <c r="AM132" s="102"/>
      <c r="AU132" s="80" t="s">
        <v>19</v>
      </c>
      <c r="AV132" s="81"/>
      <c r="AW132" s="81"/>
      <c r="AX132" s="81"/>
      <c r="AY132" s="81"/>
      <c r="AZ132" s="184">
        <v>550</v>
      </c>
      <c r="BA132" s="184"/>
      <c r="BB132" s="184"/>
      <c r="BC132" s="184"/>
      <c r="BD132" s="184">
        <v>880</v>
      </c>
      <c r="BE132" s="184"/>
      <c r="BF132" s="184"/>
      <c r="BG132" s="185"/>
    </row>
    <row r="133" spans="3:59" ht="15" customHeight="1" thickTop="1" thickBot="1">
      <c r="C133" s="69"/>
      <c r="D133" s="56"/>
      <c r="E133" s="172"/>
      <c r="F133" s="173"/>
      <c r="G133" s="173"/>
      <c r="H133" s="173"/>
      <c r="I133" s="178"/>
      <c r="J133" s="179"/>
      <c r="K133" s="164"/>
      <c r="L133" s="164"/>
      <c r="M133" s="164"/>
      <c r="N133" s="167"/>
      <c r="O133" s="161"/>
      <c r="P133" s="161"/>
      <c r="Q133" s="160"/>
      <c r="R133" s="160"/>
      <c r="S133" s="160"/>
      <c r="T133" s="160"/>
      <c r="U133" s="109"/>
      <c r="V133" s="110"/>
      <c r="W133" s="110"/>
      <c r="X133" s="110"/>
      <c r="Y133" s="110"/>
      <c r="Z133" s="110"/>
      <c r="AA133" s="110"/>
      <c r="AB133" s="110"/>
      <c r="AC133" s="110"/>
      <c r="AD133" s="110"/>
      <c r="AE133" s="111"/>
      <c r="AF133" s="115"/>
      <c r="AG133" s="116"/>
      <c r="AH133" s="116"/>
      <c r="AI133" s="116"/>
      <c r="AJ133" s="116"/>
      <c r="AK133" s="103"/>
      <c r="AL133" s="104"/>
      <c r="AM133" s="105"/>
      <c r="AU133" s="186" t="str">
        <f>IF($AE$8="","",$AE$8)</f>
        <v/>
      </c>
      <c r="AV133" s="187"/>
      <c r="AW133" s="187"/>
      <c r="AX133" s="187"/>
      <c r="AY133" s="187"/>
      <c r="AZ133" s="188">
        <f>IF(AU133="組合員",AZ131,AZ132)</f>
        <v>550</v>
      </c>
      <c r="BA133" s="188"/>
      <c r="BB133" s="188"/>
      <c r="BC133" s="188"/>
      <c r="BD133" s="188">
        <f t="shared" ref="BD133" si="51">IF(AU133="組合員",BD131,BD132)</f>
        <v>880</v>
      </c>
      <c r="BE133" s="188"/>
      <c r="BF133" s="188"/>
      <c r="BG133" s="189"/>
    </row>
    <row r="134" spans="3:59" ht="15" customHeight="1">
      <c r="C134" s="69">
        <v>24</v>
      </c>
      <c r="D134" s="56"/>
      <c r="E134" s="168"/>
      <c r="F134" s="169"/>
      <c r="G134" s="169"/>
      <c r="H134" s="169"/>
      <c r="I134" s="174"/>
      <c r="J134" s="175"/>
      <c r="K134" s="162"/>
      <c r="L134" s="162"/>
      <c r="M134" s="162"/>
      <c r="N134" s="165" t="s">
        <v>26</v>
      </c>
      <c r="O134" s="161"/>
      <c r="P134" s="161"/>
      <c r="Q134" s="160"/>
      <c r="R134" s="160"/>
      <c r="S134" s="160"/>
      <c r="T134" s="160"/>
      <c r="U134" s="112"/>
      <c r="V134" s="113"/>
      <c r="W134" s="113"/>
      <c r="X134" s="113"/>
      <c r="Y134" s="113"/>
      <c r="Z134" s="113"/>
      <c r="AA134" s="113"/>
      <c r="AB134" s="113"/>
      <c r="AC134" s="113"/>
      <c r="AD134" s="113"/>
      <c r="AE134" s="114"/>
      <c r="AF134" s="115"/>
      <c r="AG134" s="116"/>
      <c r="AH134" s="116"/>
      <c r="AI134" s="116"/>
      <c r="AJ134" s="116"/>
      <c r="AK134" s="97" t="str">
        <f t="shared" ref="AK134" si="52">IF(AF134="","",IF($AJ$10="給与振込","0",IF(AF134&gt;=50000,BD136,AZ136)))</f>
        <v/>
      </c>
      <c r="AL134" s="98"/>
      <c r="AM134" s="99"/>
      <c r="AU134" s="190" t="s">
        <v>17</v>
      </c>
      <c r="AV134" s="79"/>
      <c r="AW134" s="79"/>
      <c r="AX134" s="79"/>
      <c r="AY134" s="79"/>
      <c r="AZ134" s="96">
        <v>440</v>
      </c>
      <c r="BA134" s="96"/>
      <c r="BB134" s="96"/>
      <c r="BC134" s="96"/>
      <c r="BD134" s="96">
        <v>660</v>
      </c>
      <c r="BE134" s="96"/>
      <c r="BF134" s="96"/>
      <c r="BG134" s="183"/>
    </row>
    <row r="135" spans="3:59" ht="15" customHeight="1" thickBot="1">
      <c r="C135" s="69"/>
      <c r="D135" s="56"/>
      <c r="E135" s="170"/>
      <c r="F135" s="171"/>
      <c r="G135" s="171"/>
      <c r="H135" s="171"/>
      <c r="I135" s="176"/>
      <c r="J135" s="177"/>
      <c r="K135" s="163"/>
      <c r="L135" s="163"/>
      <c r="M135" s="163"/>
      <c r="N135" s="166"/>
      <c r="O135" s="161"/>
      <c r="P135" s="161"/>
      <c r="Q135" s="160"/>
      <c r="R135" s="160"/>
      <c r="S135" s="160"/>
      <c r="T135" s="160"/>
      <c r="U135" s="106"/>
      <c r="V135" s="107"/>
      <c r="W135" s="107"/>
      <c r="X135" s="107"/>
      <c r="Y135" s="107"/>
      <c r="Z135" s="107"/>
      <c r="AA135" s="107"/>
      <c r="AB135" s="107"/>
      <c r="AC135" s="107"/>
      <c r="AD135" s="107"/>
      <c r="AE135" s="108"/>
      <c r="AF135" s="115"/>
      <c r="AG135" s="116"/>
      <c r="AH135" s="116"/>
      <c r="AI135" s="116"/>
      <c r="AJ135" s="116"/>
      <c r="AK135" s="100"/>
      <c r="AL135" s="101"/>
      <c r="AM135" s="102"/>
      <c r="AU135" s="80" t="s">
        <v>19</v>
      </c>
      <c r="AV135" s="81"/>
      <c r="AW135" s="81"/>
      <c r="AX135" s="81"/>
      <c r="AY135" s="81"/>
      <c r="AZ135" s="184">
        <v>550</v>
      </c>
      <c r="BA135" s="184"/>
      <c r="BB135" s="184"/>
      <c r="BC135" s="184"/>
      <c r="BD135" s="184">
        <v>880</v>
      </c>
      <c r="BE135" s="184"/>
      <c r="BF135" s="184"/>
      <c r="BG135" s="185"/>
    </row>
    <row r="136" spans="3:59" ht="15" customHeight="1" thickTop="1" thickBot="1">
      <c r="C136" s="69"/>
      <c r="D136" s="56"/>
      <c r="E136" s="172"/>
      <c r="F136" s="173"/>
      <c r="G136" s="173"/>
      <c r="H136" s="173"/>
      <c r="I136" s="178"/>
      <c r="J136" s="179"/>
      <c r="K136" s="164"/>
      <c r="L136" s="164"/>
      <c r="M136" s="164"/>
      <c r="N136" s="167"/>
      <c r="O136" s="161"/>
      <c r="P136" s="161"/>
      <c r="Q136" s="160"/>
      <c r="R136" s="160"/>
      <c r="S136" s="160"/>
      <c r="T136" s="160"/>
      <c r="U136" s="109"/>
      <c r="V136" s="110"/>
      <c r="W136" s="110"/>
      <c r="X136" s="110"/>
      <c r="Y136" s="110"/>
      <c r="Z136" s="110"/>
      <c r="AA136" s="110"/>
      <c r="AB136" s="110"/>
      <c r="AC136" s="110"/>
      <c r="AD136" s="110"/>
      <c r="AE136" s="111"/>
      <c r="AF136" s="115"/>
      <c r="AG136" s="116"/>
      <c r="AH136" s="116"/>
      <c r="AI136" s="116"/>
      <c r="AJ136" s="116"/>
      <c r="AK136" s="103"/>
      <c r="AL136" s="104"/>
      <c r="AM136" s="105"/>
      <c r="AU136" s="186" t="str">
        <f>IF($AE$8="","",$AE$8)</f>
        <v/>
      </c>
      <c r="AV136" s="187"/>
      <c r="AW136" s="187"/>
      <c r="AX136" s="187"/>
      <c r="AY136" s="187"/>
      <c r="AZ136" s="188">
        <f t="shared" ref="AZ136" si="53">IF(AU136="組合員",AZ134,AZ135)</f>
        <v>550</v>
      </c>
      <c r="BA136" s="188"/>
      <c r="BB136" s="188"/>
      <c r="BC136" s="188"/>
      <c r="BD136" s="188">
        <f t="shared" ref="BD136" si="54">IF(AU136="組合員",BD134,BD135)</f>
        <v>880</v>
      </c>
      <c r="BE136" s="188"/>
      <c r="BF136" s="188"/>
      <c r="BG136" s="189"/>
    </row>
    <row r="137" spans="3:59" ht="15" customHeight="1">
      <c r="C137" s="69">
        <v>25</v>
      </c>
      <c r="D137" s="56"/>
      <c r="E137" s="168"/>
      <c r="F137" s="169"/>
      <c r="G137" s="169"/>
      <c r="H137" s="169"/>
      <c r="I137" s="174"/>
      <c r="J137" s="175"/>
      <c r="K137" s="162"/>
      <c r="L137" s="162"/>
      <c r="M137" s="162"/>
      <c r="N137" s="165" t="s">
        <v>26</v>
      </c>
      <c r="O137" s="161"/>
      <c r="P137" s="161"/>
      <c r="Q137" s="160"/>
      <c r="R137" s="160"/>
      <c r="S137" s="160"/>
      <c r="T137" s="160"/>
      <c r="U137" s="112"/>
      <c r="V137" s="113"/>
      <c r="W137" s="113"/>
      <c r="X137" s="113"/>
      <c r="Y137" s="113"/>
      <c r="Z137" s="113"/>
      <c r="AA137" s="113"/>
      <c r="AB137" s="113"/>
      <c r="AC137" s="113"/>
      <c r="AD137" s="113"/>
      <c r="AE137" s="114"/>
      <c r="AF137" s="115"/>
      <c r="AG137" s="116"/>
      <c r="AH137" s="116"/>
      <c r="AI137" s="116"/>
      <c r="AJ137" s="116"/>
      <c r="AK137" s="97" t="str">
        <f t="shared" ref="AK137" si="55">IF(AF137="","",IF($AJ$10="給与振込","0",IF(AF137&gt;=50000,BD139,AZ139)))</f>
        <v/>
      </c>
      <c r="AL137" s="98"/>
      <c r="AM137" s="99"/>
      <c r="AU137" s="190" t="s">
        <v>17</v>
      </c>
      <c r="AV137" s="79"/>
      <c r="AW137" s="79"/>
      <c r="AX137" s="79"/>
      <c r="AY137" s="79"/>
      <c r="AZ137" s="96">
        <v>440</v>
      </c>
      <c r="BA137" s="96"/>
      <c r="BB137" s="96"/>
      <c r="BC137" s="96"/>
      <c r="BD137" s="96">
        <v>660</v>
      </c>
      <c r="BE137" s="96"/>
      <c r="BF137" s="96"/>
      <c r="BG137" s="183"/>
    </row>
    <row r="138" spans="3:59" ht="15" customHeight="1" thickBot="1">
      <c r="C138" s="69"/>
      <c r="D138" s="56"/>
      <c r="E138" s="170"/>
      <c r="F138" s="171"/>
      <c r="G138" s="171"/>
      <c r="H138" s="171"/>
      <c r="I138" s="176"/>
      <c r="J138" s="177"/>
      <c r="K138" s="163"/>
      <c r="L138" s="163"/>
      <c r="M138" s="163"/>
      <c r="N138" s="166"/>
      <c r="O138" s="161"/>
      <c r="P138" s="161"/>
      <c r="Q138" s="160"/>
      <c r="R138" s="160"/>
      <c r="S138" s="160"/>
      <c r="T138" s="160"/>
      <c r="U138" s="106"/>
      <c r="V138" s="107"/>
      <c r="W138" s="107"/>
      <c r="X138" s="107"/>
      <c r="Y138" s="107"/>
      <c r="Z138" s="107"/>
      <c r="AA138" s="107"/>
      <c r="AB138" s="107"/>
      <c r="AC138" s="107"/>
      <c r="AD138" s="107"/>
      <c r="AE138" s="108"/>
      <c r="AF138" s="115"/>
      <c r="AG138" s="116"/>
      <c r="AH138" s="116"/>
      <c r="AI138" s="116"/>
      <c r="AJ138" s="116"/>
      <c r="AK138" s="100"/>
      <c r="AL138" s="101"/>
      <c r="AM138" s="102"/>
      <c r="AU138" s="80" t="s">
        <v>19</v>
      </c>
      <c r="AV138" s="81"/>
      <c r="AW138" s="81"/>
      <c r="AX138" s="81"/>
      <c r="AY138" s="81"/>
      <c r="AZ138" s="184">
        <v>550</v>
      </c>
      <c r="BA138" s="184"/>
      <c r="BB138" s="184"/>
      <c r="BC138" s="184"/>
      <c r="BD138" s="184">
        <v>880</v>
      </c>
      <c r="BE138" s="184"/>
      <c r="BF138" s="184"/>
      <c r="BG138" s="185"/>
    </row>
    <row r="139" spans="3:59" ht="15" customHeight="1" thickTop="1" thickBot="1">
      <c r="C139" s="69"/>
      <c r="D139" s="56"/>
      <c r="E139" s="172"/>
      <c r="F139" s="173"/>
      <c r="G139" s="173"/>
      <c r="H139" s="173"/>
      <c r="I139" s="178"/>
      <c r="J139" s="179"/>
      <c r="K139" s="164"/>
      <c r="L139" s="164"/>
      <c r="M139" s="164"/>
      <c r="N139" s="167"/>
      <c r="O139" s="161"/>
      <c r="P139" s="161"/>
      <c r="Q139" s="160"/>
      <c r="R139" s="160"/>
      <c r="S139" s="160"/>
      <c r="T139" s="160"/>
      <c r="U139" s="109"/>
      <c r="V139" s="110"/>
      <c r="W139" s="110"/>
      <c r="X139" s="110"/>
      <c r="Y139" s="110"/>
      <c r="Z139" s="110"/>
      <c r="AA139" s="110"/>
      <c r="AB139" s="110"/>
      <c r="AC139" s="110"/>
      <c r="AD139" s="110"/>
      <c r="AE139" s="111"/>
      <c r="AF139" s="115"/>
      <c r="AG139" s="116"/>
      <c r="AH139" s="116"/>
      <c r="AI139" s="116"/>
      <c r="AJ139" s="116"/>
      <c r="AK139" s="103"/>
      <c r="AL139" s="104"/>
      <c r="AM139" s="105"/>
      <c r="AU139" s="186" t="str">
        <f>IF($AE$8="","",$AE$8)</f>
        <v/>
      </c>
      <c r="AV139" s="187"/>
      <c r="AW139" s="187"/>
      <c r="AX139" s="187"/>
      <c r="AY139" s="187"/>
      <c r="AZ139" s="188">
        <f t="shared" ref="AZ139" si="56">IF(AU139="組合員",AZ137,AZ138)</f>
        <v>550</v>
      </c>
      <c r="BA139" s="188"/>
      <c r="BB139" s="188"/>
      <c r="BC139" s="188"/>
      <c r="BD139" s="188">
        <f t="shared" ref="BD139" si="57">IF(AU139="組合員",BD137,BD138)</f>
        <v>880</v>
      </c>
      <c r="BE139" s="188"/>
      <c r="BF139" s="188"/>
      <c r="BG139" s="189"/>
    </row>
    <row r="140" spans="3:59" ht="15" customHeight="1">
      <c r="C140" s="69">
        <v>26</v>
      </c>
      <c r="D140" s="56"/>
      <c r="E140" s="168"/>
      <c r="F140" s="169"/>
      <c r="G140" s="169"/>
      <c r="H140" s="169"/>
      <c r="I140" s="174"/>
      <c r="J140" s="175"/>
      <c r="K140" s="162"/>
      <c r="L140" s="162"/>
      <c r="M140" s="162"/>
      <c r="N140" s="165" t="s">
        <v>26</v>
      </c>
      <c r="O140" s="161"/>
      <c r="P140" s="161"/>
      <c r="Q140" s="160"/>
      <c r="R140" s="160"/>
      <c r="S140" s="160"/>
      <c r="T140" s="160"/>
      <c r="U140" s="112"/>
      <c r="V140" s="113"/>
      <c r="W140" s="113"/>
      <c r="X140" s="113"/>
      <c r="Y140" s="113"/>
      <c r="Z140" s="113"/>
      <c r="AA140" s="113"/>
      <c r="AB140" s="113"/>
      <c r="AC140" s="113"/>
      <c r="AD140" s="113"/>
      <c r="AE140" s="114"/>
      <c r="AF140" s="115"/>
      <c r="AG140" s="116"/>
      <c r="AH140" s="116"/>
      <c r="AI140" s="116"/>
      <c r="AJ140" s="116"/>
      <c r="AK140" s="97" t="str">
        <f t="shared" ref="AK140" si="58">IF(AF140="","",IF($AJ$10="給与振込","0",IF(AF140&gt;=50000,BD142,AZ142)))</f>
        <v/>
      </c>
      <c r="AL140" s="98"/>
      <c r="AM140" s="99"/>
      <c r="AU140" s="190" t="s">
        <v>17</v>
      </c>
      <c r="AV140" s="79"/>
      <c r="AW140" s="79"/>
      <c r="AX140" s="79"/>
      <c r="AY140" s="79"/>
      <c r="AZ140" s="96">
        <v>440</v>
      </c>
      <c r="BA140" s="96"/>
      <c r="BB140" s="96"/>
      <c r="BC140" s="96"/>
      <c r="BD140" s="96">
        <v>660</v>
      </c>
      <c r="BE140" s="96"/>
      <c r="BF140" s="96"/>
      <c r="BG140" s="183"/>
    </row>
    <row r="141" spans="3:59" ht="15" customHeight="1" thickBot="1">
      <c r="C141" s="69"/>
      <c r="D141" s="56"/>
      <c r="E141" s="170"/>
      <c r="F141" s="171"/>
      <c r="G141" s="171"/>
      <c r="H141" s="171"/>
      <c r="I141" s="176"/>
      <c r="J141" s="177"/>
      <c r="K141" s="163"/>
      <c r="L141" s="163"/>
      <c r="M141" s="163"/>
      <c r="N141" s="166"/>
      <c r="O141" s="161"/>
      <c r="P141" s="161"/>
      <c r="Q141" s="160"/>
      <c r="R141" s="160"/>
      <c r="S141" s="160"/>
      <c r="T141" s="160"/>
      <c r="U141" s="106"/>
      <c r="V141" s="107"/>
      <c r="W141" s="107"/>
      <c r="X141" s="107"/>
      <c r="Y141" s="107"/>
      <c r="Z141" s="107"/>
      <c r="AA141" s="107"/>
      <c r="AB141" s="107"/>
      <c r="AC141" s="107"/>
      <c r="AD141" s="107"/>
      <c r="AE141" s="108"/>
      <c r="AF141" s="115"/>
      <c r="AG141" s="116"/>
      <c r="AH141" s="116"/>
      <c r="AI141" s="116"/>
      <c r="AJ141" s="116"/>
      <c r="AK141" s="100"/>
      <c r="AL141" s="101"/>
      <c r="AM141" s="102"/>
      <c r="AU141" s="80" t="s">
        <v>19</v>
      </c>
      <c r="AV141" s="81"/>
      <c r="AW141" s="81"/>
      <c r="AX141" s="81"/>
      <c r="AY141" s="81"/>
      <c r="AZ141" s="184">
        <v>550</v>
      </c>
      <c r="BA141" s="184"/>
      <c r="BB141" s="184"/>
      <c r="BC141" s="184"/>
      <c r="BD141" s="184">
        <v>880</v>
      </c>
      <c r="BE141" s="184"/>
      <c r="BF141" s="184"/>
      <c r="BG141" s="185"/>
    </row>
    <row r="142" spans="3:59" ht="15" customHeight="1" thickTop="1" thickBot="1">
      <c r="C142" s="69"/>
      <c r="D142" s="56"/>
      <c r="E142" s="172"/>
      <c r="F142" s="173"/>
      <c r="G142" s="173"/>
      <c r="H142" s="173"/>
      <c r="I142" s="178"/>
      <c r="J142" s="179"/>
      <c r="K142" s="164"/>
      <c r="L142" s="164"/>
      <c r="M142" s="164"/>
      <c r="N142" s="167"/>
      <c r="O142" s="161"/>
      <c r="P142" s="161"/>
      <c r="Q142" s="160"/>
      <c r="R142" s="160"/>
      <c r="S142" s="160"/>
      <c r="T142" s="160"/>
      <c r="U142" s="109"/>
      <c r="V142" s="110"/>
      <c r="W142" s="110"/>
      <c r="X142" s="110"/>
      <c r="Y142" s="110"/>
      <c r="Z142" s="110"/>
      <c r="AA142" s="110"/>
      <c r="AB142" s="110"/>
      <c r="AC142" s="110"/>
      <c r="AD142" s="110"/>
      <c r="AE142" s="111"/>
      <c r="AF142" s="115"/>
      <c r="AG142" s="116"/>
      <c r="AH142" s="116"/>
      <c r="AI142" s="116"/>
      <c r="AJ142" s="116"/>
      <c r="AK142" s="103"/>
      <c r="AL142" s="104"/>
      <c r="AM142" s="105"/>
      <c r="AU142" s="186" t="str">
        <f>IF($AE$8="","",$AE$8)</f>
        <v/>
      </c>
      <c r="AV142" s="187"/>
      <c r="AW142" s="187"/>
      <c r="AX142" s="187"/>
      <c r="AY142" s="187"/>
      <c r="AZ142" s="188">
        <f t="shared" ref="AZ142" si="59">IF(AU142="組合員",AZ140,AZ141)</f>
        <v>550</v>
      </c>
      <c r="BA142" s="188"/>
      <c r="BB142" s="188"/>
      <c r="BC142" s="188"/>
      <c r="BD142" s="188">
        <f t="shared" ref="BD142" si="60">IF(AU142="組合員",BD140,BD141)</f>
        <v>880</v>
      </c>
      <c r="BE142" s="188"/>
      <c r="BF142" s="188"/>
      <c r="BG142" s="189"/>
    </row>
    <row r="143" spans="3:59" ht="15" customHeight="1">
      <c r="C143" s="69">
        <v>27</v>
      </c>
      <c r="D143" s="56"/>
      <c r="E143" s="168"/>
      <c r="F143" s="169"/>
      <c r="G143" s="169"/>
      <c r="H143" s="169"/>
      <c r="I143" s="174"/>
      <c r="J143" s="175"/>
      <c r="K143" s="162"/>
      <c r="L143" s="162"/>
      <c r="M143" s="162"/>
      <c r="N143" s="165" t="s">
        <v>26</v>
      </c>
      <c r="O143" s="161"/>
      <c r="P143" s="161"/>
      <c r="Q143" s="160"/>
      <c r="R143" s="160"/>
      <c r="S143" s="160"/>
      <c r="T143" s="160"/>
      <c r="U143" s="112"/>
      <c r="V143" s="113"/>
      <c r="W143" s="113"/>
      <c r="X143" s="113"/>
      <c r="Y143" s="113"/>
      <c r="Z143" s="113"/>
      <c r="AA143" s="113"/>
      <c r="AB143" s="113"/>
      <c r="AC143" s="113"/>
      <c r="AD143" s="113"/>
      <c r="AE143" s="114"/>
      <c r="AF143" s="115"/>
      <c r="AG143" s="116"/>
      <c r="AH143" s="116"/>
      <c r="AI143" s="116"/>
      <c r="AJ143" s="116"/>
      <c r="AK143" s="97" t="str">
        <f t="shared" ref="AK143" si="61">IF(AF143="","",IF($AJ$10="給与振込","0",IF(AF143&gt;=50000,BD145,AZ145)))</f>
        <v/>
      </c>
      <c r="AL143" s="98"/>
      <c r="AM143" s="99"/>
      <c r="AU143" s="190" t="s">
        <v>17</v>
      </c>
      <c r="AV143" s="79"/>
      <c r="AW143" s="79"/>
      <c r="AX143" s="79"/>
      <c r="AY143" s="79"/>
      <c r="AZ143" s="96">
        <v>440</v>
      </c>
      <c r="BA143" s="96"/>
      <c r="BB143" s="96"/>
      <c r="BC143" s="96"/>
      <c r="BD143" s="96">
        <v>660</v>
      </c>
      <c r="BE143" s="96"/>
      <c r="BF143" s="96"/>
      <c r="BG143" s="183"/>
    </row>
    <row r="144" spans="3:59" ht="15" customHeight="1" thickBot="1">
      <c r="C144" s="69"/>
      <c r="D144" s="56"/>
      <c r="E144" s="170"/>
      <c r="F144" s="171"/>
      <c r="G144" s="171"/>
      <c r="H144" s="171"/>
      <c r="I144" s="176"/>
      <c r="J144" s="177"/>
      <c r="K144" s="163"/>
      <c r="L144" s="163"/>
      <c r="M144" s="163"/>
      <c r="N144" s="166"/>
      <c r="O144" s="161"/>
      <c r="P144" s="161"/>
      <c r="Q144" s="160"/>
      <c r="R144" s="160"/>
      <c r="S144" s="160"/>
      <c r="T144" s="160"/>
      <c r="U144" s="106"/>
      <c r="V144" s="107"/>
      <c r="W144" s="107"/>
      <c r="X144" s="107"/>
      <c r="Y144" s="107"/>
      <c r="Z144" s="107"/>
      <c r="AA144" s="107"/>
      <c r="AB144" s="107"/>
      <c r="AC144" s="107"/>
      <c r="AD144" s="107"/>
      <c r="AE144" s="108"/>
      <c r="AF144" s="115"/>
      <c r="AG144" s="116"/>
      <c r="AH144" s="116"/>
      <c r="AI144" s="116"/>
      <c r="AJ144" s="116"/>
      <c r="AK144" s="100"/>
      <c r="AL144" s="101"/>
      <c r="AM144" s="102"/>
      <c r="AU144" s="80" t="s">
        <v>19</v>
      </c>
      <c r="AV144" s="81"/>
      <c r="AW144" s="81"/>
      <c r="AX144" s="81"/>
      <c r="AY144" s="81"/>
      <c r="AZ144" s="184">
        <v>550</v>
      </c>
      <c r="BA144" s="184"/>
      <c r="BB144" s="184"/>
      <c r="BC144" s="184"/>
      <c r="BD144" s="184">
        <v>880</v>
      </c>
      <c r="BE144" s="184"/>
      <c r="BF144" s="184"/>
      <c r="BG144" s="185"/>
    </row>
    <row r="145" spans="3:59" ht="15" customHeight="1" thickTop="1" thickBot="1">
      <c r="C145" s="69"/>
      <c r="D145" s="56"/>
      <c r="E145" s="172"/>
      <c r="F145" s="173"/>
      <c r="G145" s="173"/>
      <c r="H145" s="173"/>
      <c r="I145" s="178"/>
      <c r="J145" s="179"/>
      <c r="K145" s="164"/>
      <c r="L145" s="164"/>
      <c r="M145" s="164"/>
      <c r="N145" s="167"/>
      <c r="O145" s="161"/>
      <c r="P145" s="161"/>
      <c r="Q145" s="160"/>
      <c r="R145" s="160"/>
      <c r="S145" s="160"/>
      <c r="T145" s="160"/>
      <c r="U145" s="109"/>
      <c r="V145" s="110"/>
      <c r="W145" s="110"/>
      <c r="X145" s="110"/>
      <c r="Y145" s="110"/>
      <c r="Z145" s="110"/>
      <c r="AA145" s="110"/>
      <c r="AB145" s="110"/>
      <c r="AC145" s="110"/>
      <c r="AD145" s="110"/>
      <c r="AE145" s="111"/>
      <c r="AF145" s="115"/>
      <c r="AG145" s="116"/>
      <c r="AH145" s="116"/>
      <c r="AI145" s="116"/>
      <c r="AJ145" s="116"/>
      <c r="AK145" s="103"/>
      <c r="AL145" s="104"/>
      <c r="AM145" s="105"/>
      <c r="AU145" s="186" t="str">
        <f>IF($AE$8="","",$AE$8)</f>
        <v/>
      </c>
      <c r="AV145" s="187"/>
      <c r="AW145" s="187"/>
      <c r="AX145" s="187"/>
      <c r="AY145" s="187"/>
      <c r="AZ145" s="188">
        <f t="shared" ref="AZ145" si="62">IF(AU145="組合員",AZ143,AZ144)</f>
        <v>550</v>
      </c>
      <c r="BA145" s="188"/>
      <c r="BB145" s="188"/>
      <c r="BC145" s="188"/>
      <c r="BD145" s="188">
        <f t="shared" ref="BD145" si="63">IF(AU145="組合員",BD143,BD144)</f>
        <v>880</v>
      </c>
      <c r="BE145" s="188"/>
      <c r="BF145" s="188"/>
      <c r="BG145" s="189"/>
    </row>
    <row r="146" spans="3:59" ht="15" customHeight="1">
      <c r="C146" s="69">
        <v>28</v>
      </c>
      <c r="D146" s="56"/>
      <c r="E146" s="168"/>
      <c r="F146" s="169"/>
      <c r="G146" s="169"/>
      <c r="H146" s="169"/>
      <c r="I146" s="174"/>
      <c r="J146" s="175"/>
      <c r="K146" s="162"/>
      <c r="L146" s="162"/>
      <c r="M146" s="162"/>
      <c r="N146" s="165" t="s">
        <v>26</v>
      </c>
      <c r="O146" s="161"/>
      <c r="P146" s="161"/>
      <c r="Q146" s="160"/>
      <c r="R146" s="160"/>
      <c r="S146" s="160"/>
      <c r="T146" s="160"/>
      <c r="U146" s="112"/>
      <c r="V146" s="113"/>
      <c r="W146" s="113"/>
      <c r="X146" s="113"/>
      <c r="Y146" s="113"/>
      <c r="Z146" s="113"/>
      <c r="AA146" s="113"/>
      <c r="AB146" s="113"/>
      <c r="AC146" s="113"/>
      <c r="AD146" s="113"/>
      <c r="AE146" s="114"/>
      <c r="AF146" s="115"/>
      <c r="AG146" s="116"/>
      <c r="AH146" s="116"/>
      <c r="AI146" s="116"/>
      <c r="AJ146" s="116"/>
      <c r="AK146" s="97" t="str">
        <f t="shared" ref="AK146" si="64">IF(AF146="","",IF($AJ$10="給与振込","0",IF(AF146&gt;=50000,BD148,AZ148)))</f>
        <v/>
      </c>
      <c r="AL146" s="98"/>
      <c r="AM146" s="99"/>
      <c r="AU146" s="190" t="s">
        <v>17</v>
      </c>
      <c r="AV146" s="79"/>
      <c r="AW146" s="79"/>
      <c r="AX146" s="79"/>
      <c r="AY146" s="79"/>
      <c r="AZ146" s="96">
        <v>440</v>
      </c>
      <c r="BA146" s="96"/>
      <c r="BB146" s="96"/>
      <c r="BC146" s="96"/>
      <c r="BD146" s="96">
        <v>660</v>
      </c>
      <c r="BE146" s="96"/>
      <c r="BF146" s="96"/>
      <c r="BG146" s="183"/>
    </row>
    <row r="147" spans="3:59" ht="15" customHeight="1" thickBot="1">
      <c r="C147" s="69"/>
      <c r="D147" s="56"/>
      <c r="E147" s="170"/>
      <c r="F147" s="171"/>
      <c r="G147" s="171"/>
      <c r="H147" s="171"/>
      <c r="I147" s="176"/>
      <c r="J147" s="177"/>
      <c r="K147" s="163"/>
      <c r="L147" s="163"/>
      <c r="M147" s="163"/>
      <c r="N147" s="166"/>
      <c r="O147" s="161"/>
      <c r="P147" s="161"/>
      <c r="Q147" s="160"/>
      <c r="R147" s="160"/>
      <c r="S147" s="160"/>
      <c r="T147" s="160"/>
      <c r="U147" s="106"/>
      <c r="V147" s="107"/>
      <c r="W147" s="107"/>
      <c r="X147" s="107"/>
      <c r="Y147" s="107"/>
      <c r="Z147" s="107"/>
      <c r="AA147" s="107"/>
      <c r="AB147" s="107"/>
      <c r="AC147" s="107"/>
      <c r="AD147" s="107"/>
      <c r="AE147" s="108"/>
      <c r="AF147" s="115"/>
      <c r="AG147" s="116"/>
      <c r="AH147" s="116"/>
      <c r="AI147" s="116"/>
      <c r="AJ147" s="116"/>
      <c r="AK147" s="100"/>
      <c r="AL147" s="101"/>
      <c r="AM147" s="102"/>
      <c r="AU147" s="80" t="s">
        <v>19</v>
      </c>
      <c r="AV147" s="81"/>
      <c r="AW147" s="81"/>
      <c r="AX147" s="81"/>
      <c r="AY147" s="81"/>
      <c r="AZ147" s="184">
        <v>550</v>
      </c>
      <c r="BA147" s="184"/>
      <c r="BB147" s="184"/>
      <c r="BC147" s="184"/>
      <c r="BD147" s="184">
        <v>880</v>
      </c>
      <c r="BE147" s="184"/>
      <c r="BF147" s="184"/>
      <c r="BG147" s="185"/>
    </row>
    <row r="148" spans="3:59" ht="15" customHeight="1" thickTop="1" thickBot="1">
      <c r="C148" s="69"/>
      <c r="D148" s="56"/>
      <c r="E148" s="172"/>
      <c r="F148" s="173"/>
      <c r="G148" s="173"/>
      <c r="H148" s="173"/>
      <c r="I148" s="178"/>
      <c r="J148" s="179"/>
      <c r="K148" s="164"/>
      <c r="L148" s="164"/>
      <c r="M148" s="164"/>
      <c r="N148" s="167"/>
      <c r="O148" s="161"/>
      <c r="P148" s="161"/>
      <c r="Q148" s="160"/>
      <c r="R148" s="160"/>
      <c r="S148" s="160"/>
      <c r="T148" s="160"/>
      <c r="U148" s="109"/>
      <c r="V148" s="110"/>
      <c r="W148" s="110"/>
      <c r="X148" s="110"/>
      <c r="Y148" s="110"/>
      <c r="Z148" s="110"/>
      <c r="AA148" s="110"/>
      <c r="AB148" s="110"/>
      <c r="AC148" s="110"/>
      <c r="AD148" s="110"/>
      <c r="AE148" s="111"/>
      <c r="AF148" s="115"/>
      <c r="AG148" s="116"/>
      <c r="AH148" s="116"/>
      <c r="AI148" s="116"/>
      <c r="AJ148" s="116"/>
      <c r="AK148" s="103"/>
      <c r="AL148" s="104"/>
      <c r="AM148" s="105"/>
      <c r="AU148" s="186" t="str">
        <f>IF($AE$8="","",$AE$8)</f>
        <v/>
      </c>
      <c r="AV148" s="187"/>
      <c r="AW148" s="187"/>
      <c r="AX148" s="187"/>
      <c r="AY148" s="187"/>
      <c r="AZ148" s="188">
        <f t="shared" ref="AZ148" si="65">IF(AU148="組合員",AZ146,AZ147)</f>
        <v>550</v>
      </c>
      <c r="BA148" s="188"/>
      <c r="BB148" s="188"/>
      <c r="BC148" s="188"/>
      <c r="BD148" s="188">
        <f t="shared" ref="BD148" si="66">IF(AU148="組合員",BD146,BD147)</f>
        <v>880</v>
      </c>
      <c r="BE148" s="188"/>
      <c r="BF148" s="188"/>
      <c r="BG148" s="189"/>
    </row>
    <row r="149" spans="3:59" ht="15" customHeight="1">
      <c r="C149" s="69">
        <v>29</v>
      </c>
      <c r="D149" s="56"/>
      <c r="E149" s="168"/>
      <c r="F149" s="169"/>
      <c r="G149" s="169"/>
      <c r="H149" s="169"/>
      <c r="I149" s="174"/>
      <c r="J149" s="175"/>
      <c r="K149" s="162"/>
      <c r="L149" s="162"/>
      <c r="M149" s="162"/>
      <c r="N149" s="165" t="s">
        <v>26</v>
      </c>
      <c r="O149" s="161"/>
      <c r="P149" s="161"/>
      <c r="Q149" s="160"/>
      <c r="R149" s="160"/>
      <c r="S149" s="160"/>
      <c r="T149" s="160"/>
      <c r="U149" s="112"/>
      <c r="V149" s="113"/>
      <c r="W149" s="113"/>
      <c r="X149" s="113"/>
      <c r="Y149" s="113"/>
      <c r="Z149" s="113"/>
      <c r="AA149" s="113"/>
      <c r="AB149" s="113"/>
      <c r="AC149" s="113"/>
      <c r="AD149" s="113"/>
      <c r="AE149" s="114"/>
      <c r="AF149" s="115"/>
      <c r="AG149" s="116"/>
      <c r="AH149" s="116"/>
      <c r="AI149" s="116"/>
      <c r="AJ149" s="116"/>
      <c r="AK149" s="97" t="str">
        <f t="shared" ref="AK149" si="67">IF(AF149="","",IF($AJ$10="給与振込","0",IF(AF149&gt;=50000,BD151,AZ151)))</f>
        <v/>
      </c>
      <c r="AL149" s="98"/>
      <c r="AM149" s="99"/>
      <c r="AU149" s="190" t="s">
        <v>17</v>
      </c>
      <c r="AV149" s="79"/>
      <c r="AW149" s="79"/>
      <c r="AX149" s="79"/>
      <c r="AY149" s="79"/>
      <c r="AZ149" s="96">
        <v>440</v>
      </c>
      <c r="BA149" s="96"/>
      <c r="BB149" s="96"/>
      <c r="BC149" s="96"/>
      <c r="BD149" s="96">
        <v>660</v>
      </c>
      <c r="BE149" s="96"/>
      <c r="BF149" s="96"/>
      <c r="BG149" s="183"/>
    </row>
    <row r="150" spans="3:59" ht="15" customHeight="1" thickBot="1">
      <c r="C150" s="69"/>
      <c r="D150" s="56"/>
      <c r="E150" s="170"/>
      <c r="F150" s="171"/>
      <c r="G150" s="171"/>
      <c r="H150" s="171"/>
      <c r="I150" s="176"/>
      <c r="J150" s="177"/>
      <c r="K150" s="163"/>
      <c r="L150" s="163"/>
      <c r="M150" s="163"/>
      <c r="N150" s="166"/>
      <c r="O150" s="161"/>
      <c r="P150" s="161"/>
      <c r="Q150" s="160"/>
      <c r="R150" s="160"/>
      <c r="S150" s="160"/>
      <c r="T150" s="160"/>
      <c r="U150" s="106"/>
      <c r="V150" s="107"/>
      <c r="W150" s="107"/>
      <c r="X150" s="107"/>
      <c r="Y150" s="107"/>
      <c r="Z150" s="107"/>
      <c r="AA150" s="107"/>
      <c r="AB150" s="107"/>
      <c r="AC150" s="107"/>
      <c r="AD150" s="107"/>
      <c r="AE150" s="108"/>
      <c r="AF150" s="115"/>
      <c r="AG150" s="116"/>
      <c r="AH150" s="116"/>
      <c r="AI150" s="116"/>
      <c r="AJ150" s="116"/>
      <c r="AK150" s="100"/>
      <c r="AL150" s="101"/>
      <c r="AM150" s="102"/>
      <c r="AU150" s="80" t="s">
        <v>19</v>
      </c>
      <c r="AV150" s="81"/>
      <c r="AW150" s="81"/>
      <c r="AX150" s="81"/>
      <c r="AY150" s="81"/>
      <c r="AZ150" s="184">
        <v>550</v>
      </c>
      <c r="BA150" s="184"/>
      <c r="BB150" s="184"/>
      <c r="BC150" s="184"/>
      <c r="BD150" s="184">
        <v>880</v>
      </c>
      <c r="BE150" s="184"/>
      <c r="BF150" s="184"/>
      <c r="BG150" s="185"/>
    </row>
    <row r="151" spans="3:59" ht="15" customHeight="1" thickTop="1" thickBot="1">
      <c r="C151" s="69"/>
      <c r="D151" s="56"/>
      <c r="E151" s="172"/>
      <c r="F151" s="173"/>
      <c r="G151" s="173"/>
      <c r="H151" s="173"/>
      <c r="I151" s="178"/>
      <c r="J151" s="179"/>
      <c r="K151" s="164"/>
      <c r="L151" s="164"/>
      <c r="M151" s="164"/>
      <c r="N151" s="167"/>
      <c r="O151" s="161"/>
      <c r="P151" s="161"/>
      <c r="Q151" s="160"/>
      <c r="R151" s="160"/>
      <c r="S151" s="160"/>
      <c r="T151" s="160"/>
      <c r="U151" s="109"/>
      <c r="V151" s="110"/>
      <c r="W151" s="110"/>
      <c r="X151" s="110"/>
      <c r="Y151" s="110"/>
      <c r="Z151" s="110"/>
      <c r="AA151" s="110"/>
      <c r="AB151" s="110"/>
      <c r="AC151" s="110"/>
      <c r="AD151" s="110"/>
      <c r="AE151" s="111"/>
      <c r="AF151" s="115"/>
      <c r="AG151" s="116"/>
      <c r="AH151" s="116"/>
      <c r="AI151" s="116"/>
      <c r="AJ151" s="116"/>
      <c r="AK151" s="103"/>
      <c r="AL151" s="104"/>
      <c r="AM151" s="105"/>
      <c r="AU151" s="186" t="str">
        <f>IF($AE$8="","",$AE$8)</f>
        <v/>
      </c>
      <c r="AV151" s="187"/>
      <c r="AW151" s="187"/>
      <c r="AX151" s="187"/>
      <c r="AY151" s="187"/>
      <c r="AZ151" s="188">
        <f t="shared" ref="AZ151" si="68">IF(AU151="組合員",AZ149,AZ150)</f>
        <v>550</v>
      </c>
      <c r="BA151" s="188"/>
      <c r="BB151" s="188"/>
      <c r="BC151" s="188"/>
      <c r="BD151" s="188">
        <f t="shared" ref="BD151" si="69">IF(AU151="組合員",BD149,BD150)</f>
        <v>880</v>
      </c>
      <c r="BE151" s="188"/>
      <c r="BF151" s="188"/>
      <c r="BG151" s="189"/>
    </row>
    <row r="152" spans="3:59" ht="15" customHeight="1">
      <c r="C152" s="69">
        <v>30</v>
      </c>
      <c r="D152" s="56"/>
      <c r="E152" s="168"/>
      <c r="F152" s="169"/>
      <c r="G152" s="169"/>
      <c r="H152" s="169"/>
      <c r="I152" s="174"/>
      <c r="J152" s="175"/>
      <c r="K152" s="162"/>
      <c r="L152" s="162"/>
      <c r="M152" s="162"/>
      <c r="N152" s="165" t="s">
        <v>26</v>
      </c>
      <c r="O152" s="161"/>
      <c r="P152" s="161"/>
      <c r="Q152" s="160"/>
      <c r="R152" s="160"/>
      <c r="S152" s="160"/>
      <c r="T152" s="160"/>
      <c r="U152" s="112"/>
      <c r="V152" s="113"/>
      <c r="W152" s="113"/>
      <c r="X152" s="113"/>
      <c r="Y152" s="113"/>
      <c r="Z152" s="113"/>
      <c r="AA152" s="113"/>
      <c r="AB152" s="113"/>
      <c r="AC152" s="113"/>
      <c r="AD152" s="113"/>
      <c r="AE152" s="114"/>
      <c r="AF152" s="115"/>
      <c r="AG152" s="116"/>
      <c r="AH152" s="116"/>
      <c r="AI152" s="116"/>
      <c r="AJ152" s="116"/>
      <c r="AK152" s="97" t="str">
        <f t="shared" ref="AK152" si="70">IF(AF152="","",IF($AJ$10="給与振込","0",IF(AF152&gt;=50000,BD154,AZ154)))</f>
        <v/>
      </c>
      <c r="AL152" s="98"/>
      <c r="AM152" s="99"/>
      <c r="AU152" s="190" t="s">
        <v>17</v>
      </c>
      <c r="AV152" s="79"/>
      <c r="AW152" s="79"/>
      <c r="AX152" s="79"/>
      <c r="AY152" s="79"/>
      <c r="AZ152" s="96">
        <v>440</v>
      </c>
      <c r="BA152" s="96"/>
      <c r="BB152" s="96"/>
      <c r="BC152" s="96"/>
      <c r="BD152" s="96">
        <v>660</v>
      </c>
      <c r="BE152" s="96"/>
      <c r="BF152" s="96"/>
      <c r="BG152" s="183"/>
    </row>
    <row r="153" spans="3:59" ht="15" customHeight="1" thickBot="1">
      <c r="C153" s="69"/>
      <c r="D153" s="56"/>
      <c r="E153" s="170"/>
      <c r="F153" s="171"/>
      <c r="G153" s="171"/>
      <c r="H153" s="171"/>
      <c r="I153" s="176"/>
      <c r="J153" s="177"/>
      <c r="K153" s="163"/>
      <c r="L153" s="163"/>
      <c r="M153" s="163"/>
      <c r="N153" s="166"/>
      <c r="O153" s="161"/>
      <c r="P153" s="161"/>
      <c r="Q153" s="160"/>
      <c r="R153" s="160"/>
      <c r="S153" s="160"/>
      <c r="T153" s="160"/>
      <c r="U153" s="106"/>
      <c r="V153" s="107"/>
      <c r="W153" s="107"/>
      <c r="X153" s="107"/>
      <c r="Y153" s="107"/>
      <c r="Z153" s="107"/>
      <c r="AA153" s="107"/>
      <c r="AB153" s="107"/>
      <c r="AC153" s="107"/>
      <c r="AD153" s="107"/>
      <c r="AE153" s="108"/>
      <c r="AF153" s="115"/>
      <c r="AG153" s="116"/>
      <c r="AH153" s="116"/>
      <c r="AI153" s="116"/>
      <c r="AJ153" s="116"/>
      <c r="AK153" s="100"/>
      <c r="AL153" s="101"/>
      <c r="AM153" s="102"/>
      <c r="AU153" s="80" t="s">
        <v>19</v>
      </c>
      <c r="AV153" s="81"/>
      <c r="AW153" s="81"/>
      <c r="AX153" s="81"/>
      <c r="AY153" s="81"/>
      <c r="AZ153" s="184">
        <v>550</v>
      </c>
      <c r="BA153" s="184"/>
      <c r="BB153" s="184"/>
      <c r="BC153" s="184"/>
      <c r="BD153" s="184">
        <v>880</v>
      </c>
      <c r="BE153" s="184"/>
      <c r="BF153" s="184"/>
      <c r="BG153" s="185"/>
    </row>
    <row r="154" spans="3:59" ht="15" customHeight="1" thickTop="1" thickBot="1">
      <c r="C154" s="69"/>
      <c r="D154" s="56"/>
      <c r="E154" s="198"/>
      <c r="F154" s="199"/>
      <c r="G154" s="199"/>
      <c r="H154" s="199"/>
      <c r="I154" s="217"/>
      <c r="J154" s="218"/>
      <c r="K154" s="219"/>
      <c r="L154" s="219"/>
      <c r="M154" s="219"/>
      <c r="N154" s="220"/>
      <c r="O154" s="221"/>
      <c r="P154" s="221"/>
      <c r="Q154" s="192"/>
      <c r="R154" s="192"/>
      <c r="S154" s="192"/>
      <c r="T154" s="192"/>
      <c r="U154" s="195"/>
      <c r="V154" s="196"/>
      <c r="W154" s="196"/>
      <c r="X154" s="196"/>
      <c r="Y154" s="196"/>
      <c r="Z154" s="196"/>
      <c r="AA154" s="196"/>
      <c r="AB154" s="196"/>
      <c r="AC154" s="196"/>
      <c r="AD154" s="196"/>
      <c r="AE154" s="197"/>
      <c r="AF154" s="193"/>
      <c r="AG154" s="194"/>
      <c r="AH154" s="194"/>
      <c r="AI154" s="194"/>
      <c r="AJ154" s="194"/>
      <c r="AK154" s="103"/>
      <c r="AL154" s="104"/>
      <c r="AM154" s="105"/>
      <c r="AU154" s="186" t="str">
        <f>IF($AE$8="","",$AE$8)</f>
        <v/>
      </c>
      <c r="AV154" s="187"/>
      <c r="AW154" s="187"/>
      <c r="AX154" s="187"/>
      <c r="AY154" s="187"/>
      <c r="AZ154" s="188">
        <f t="shared" ref="AZ154" si="71">IF(AU154="組合員",AZ152,AZ153)</f>
        <v>550</v>
      </c>
      <c r="BA154" s="188"/>
      <c r="BB154" s="188"/>
      <c r="BC154" s="188"/>
      <c r="BD154" s="188">
        <f t="shared" ref="BD154" si="72">IF(AU154="組合員",BD152,BD153)</f>
        <v>880</v>
      </c>
      <c r="BE154" s="188"/>
      <c r="BF154" s="188"/>
      <c r="BG154" s="189"/>
    </row>
    <row r="155" spans="3:59" ht="15" customHeight="1" thickTop="1" thickBot="1"/>
    <row r="156" spans="3:59" ht="15" customHeight="1">
      <c r="AD156" s="190" t="s">
        <v>43</v>
      </c>
      <c r="AE156" s="79"/>
      <c r="AF156" s="79"/>
      <c r="AG156" s="79"/>
      <c r="AH156" s="79"/>
      <c r="AI156" s="79" t="s">
        <v>44</v>
      </c>
      <c r="AJ156" s="79"/>
      <c r="AK156" s="79"/>
      <c r="AL156" s="79"/>
      <c r="AM156" s="222"/>
    </row>
    <row r="157" spans="3:59" ht="15" customHeight="1" thickBot="1">
      <c r="AD157" s="80"/>
      <c r="AE157" s="81"/>
      <c r="AF157" s="81"/>
      <c r="AG157" s="81"/>
      <c r="AH157" s="81"/>
      <c r="AI157" s="81"/>
      <c r="AJ157" s="81"/>
      <c r="AK157" s="81"/>
      <c r="AL157" s="81"/>
      <c r="AM157" s="223"/>
    </row>
    <row r="158" spans="3:59" ht="15" customHeight="1" thickTop="1">
      <c r="AD158" s="82">
        <f>SUM(AF125:AJ154)</f>
        <v>0</v>
      </c>
      <c r="AE158" s="83"/>
      <c r="AF158" s="83"/>
      <c r="AG158" s="83"/>
      <c r="AH158" s="83"/>
      <c r="AI158" s="83">
        <f>SUM(AK125:AM154)</f>
        <v>0</v>
      </c>
      <c r="AJ158" s="83"/>
      <c r="AK158" s="83"/>
      <c r="AL158" s="83"/>
      <c r="AM158" s="224"/>
    </row>
    <row r="159" spans="3:59" ht="15" customHeight="1" thickBot="1">
      <c r="AD159" s="84"/>
      <c r="AE159" s="85"/>
      <c r="AF159" s="85"/>
      <c r="AG159" s="85"/>
      <c r="AH159" s="85"/>
      <c r="AI159" s="85"/>
      <c r="AJ159" s="85"/>
      <c r="AK159" s="85"/>
      <c r="AL159" s="85"/>
      <c r="AM159" s="225"/>
    </row>
    <row r="160" spans="3:59" ht="15" customHeight="1">
      <c r="AD160" s="13"/>
      <c r="AE160" s="13"/>
      <c r="AF160" s="13"/>
      <c r="AG160" s="13"/>
      <c r="AH160" s="13"/>
      <c r="AI160" s="13"/>
      <c r="AJ160" s="13"/>
      <c r="AK160" s="13"/>
      <c r="AL160" s="13"/>
      <c r="AM160" s="13"/>
    </row>
    <row r="161" spans="3:59" ht="15" customHeight="1">
      <c r="AD161" s="13"/>
      <c r="AE161" s="13"/>
      <c r="AF161" s="13"/>
      <c r="AG161" s="13"/>
      <c r="AH161" s="13"/>
      <c r="AI161" s="13"/>
      <c r="AJ161" s="13"/>
      <c r="AK161" s="13"/>
      <c r="AL161" s="13"/>
      <c r="AM161" s="13"/>
    </row>
    <row r="162" spans="3:59" ht="15" customHeight="1">
      <c r="AD162" s="13"/>
      <c r="AE162" s="13"/>
      <c r="AF162" s="13"/>
      <c r="AG162" s="13"/>
      <c r="AH162" s="13"/>
      <c r="AI162" s="13"/>
      <c r="AJ162" s="13"/>
      <c r="AK162" s="13"/>
      <c r="AL162" s="13"/>
      <c r="AM162" s="13"/>
    </row>
    <row r="163" spans="3:59" ht="15" customHeight="1">
      <c r="AD163" s="13"/>
      <c r="AE163" s="13"/>
      <c r="AF163" s="13"/>
      <c r="AG163" s="13"/>
      <c r="AH163" s="13"/>
      <c r="AI163" s="13"/>
      <c r="AJ163" s="13"/>
      <c r="AK163" s="13"/>
      <c r="AL163" s="13"/>
      <c r="AM163" s="13"/>
    </row>
    <row r="165" spans="3:59" ht="15" customHeight="1">
      <c r="M165" s="48" t="s">
        <v>1</v>
      </c>
      <c r="N165" s="48"/>
      <c r="O165" s="48"/>
      <c r="P165" s="48"/>
      <c r="Q165" s="48"/>
      <c r="R165" s="48"/>
      <c r="S165" s="48"/>
      <c r="T165" s="48"/>
      <c r="U165" s="48"/>
      <c r="V165" s="48"/>
      <c r="W165" s="48"/>
      <c r="X165" s="48"/>
      <c r="Y165" s="48"/>
      <c r="Z165" s="48"/>
      <c r="AA165" s="48"/>
      <c r="AD165" s="28" t="s">
        <v>71</v>
      </c>
      <c r="AE165" s="28"/>
      <c r="AF165" s="28"/>
      <c r="AG165" s="28"/>
      <c r="AH165" s="28"/>
      <c r="AI165" s="28"/>
      <c r="AJ165" s="28"/>
      <c r="AK165" s="28"/>
      <c r="AL165" s="28"/>
      <c r="AM165" s="28"/>
    </row>
    <row r="166" spans="3:59" s="18" customFormat="1" ht="15" customHeight="1">
      <c r="C166" s="149" t="s">
        <v>69</v>
      </c>
      <c r="D166" s="149"/>
      <c r="E166" s="149"/>
      <c r="F166" s="149"/>
      <c r="G166" s="149"/>
      <c r="H166" s="26"/>
      <c r="I166" s="26"/>
      <c r="J166" s="26"/>
      <c r="K166" s="26"/>
      <c r="L166" s="26"/>
      <c r="M166" s="26"/>
      <c r="N166" s="26"/>
      <c r="O166" s="26"/>
      <c r="P166" s="26"/>
      <c r="Q166" s="26"/>
      <c r="R166" s="26"/>
      <c r="S166" s="26"/>
      <c r="T166" s="26"/>
      <c r="U166" s="26"/>
      <c r="V166" s="26"/>
      <c r="W166" s="26"/>
      <c r="X166" s="26"/>
      <c r="Y166" s="26"/>
      <c r="Z166" s="66" t="s">
        <v>65</v>
      </c>
      <c r="AA166" s="66"/>
      <c r="AB166" s="66"/>
      <c r="AC166" s="66"/>
      <c r="AD166" s="216" t="str">
        <f>IF($AD$1="","",$AD$1)</f>
        <v/>
      </c>
      <c r="AE166" s="216"/>
      <c r="AF166" s="216"/>
      <c r="AG166" s="27" t="s">
        <v>12</v>
      </c>
      <c r="AH166" s="216" t="str">
        <f>IF($AH$1="","",$AH$1)</f>
        <v/>
      </c>
      <c r="AI166" s="216"/>
      <c r="AJ166" s="27" t="s">
        <v>11</v>
      </c>
      <c r="AK166" s="216" t="str">
        <f>IF($AK$1="","",$AK$1)</f>
        <v/>
      </c>
      <c r="AL166" s="216"/>
      <c r="AM166" s="27" t="s">
        <v>10</v>
      </c>
      <c r="AN166" s="26"/>
      <c r="AO166" s="26"/>
      <c r="AP166" s="26"/>
      <c r="AQ166" s="26"/>
      <c r="AR166" s="26"/>
      <c r="AS166" s="26"/>
      <c r="AT166" s="26"/>
      <c r="AU166" s="26"/>
      <c r="AV166" s="26"/>
      <c r="AW166" s="26"/>
      <c r="AX166" s="26"/>
      <c r="AY166" s="26"/>
      <c r="AZ166" s="26"/>
      <c r="BA166" s="26"/>
      <c r="BB166" s="26"/>
      <c r="BC166" s="26"/>
      <c r="BD166" s="26"/>
      <c r="BE166" s="26"/>
      <c r="BF166" s="26"/>
      <c r="BG166" s="26"/>
    </row>
    <row r="167" spans="3:59" s="18" customFormat="1" ht="15" customHeight="1">
      <c r="C167" s="130" t="s">
        <v>0</v>
      </c>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row>
    <row r="168" spans="3:59" s="18" customFormat="1" ht="15" customHeight="1">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0"/>
      <c r="AE168" s="130"/>
      <c r="AF168" s="130"/>
      <c r="AG168" s="130"/>
      <c r="AH168" s="130"/>
      <c r="AI168" s="130"/>
      <c r="AJ168" s="130"/>
      <c r="AK168" s="130"/>
      <c r="AL168" s="130"/>
      <c r="AM168" s="130"/>
    </row>
    <row r="169" spans="3:59" s="18" customFormat="1" ht="15" customHeight="1" thickBot="1">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c r="AA169" s="130"/>
      <c r="AB169" s="130"/>
      <c r="AC169" s="130"/>
      <c r="AD169" s="130"/>
      <c r="AE169" s="130"/>
      <c r="AF169" s="130"/>
      <c r="AG169" s="130"/>
      <c r="AH169" s="130"/>
      <c r="AI169" s="130"/>
      <c r="AJ169" s="130"/>
      <c r="AK169" s="130"/>
      <c r="AL169" s="130"/>
      <c r="AM169" s="130"/>
    </row>
    <row r="170" spans="3:59" s="18" customFormat="1" ht="15" customHeight="1" thickTop="1">
      <c r="C170" s="241" t="s">
        <v>4</v>
      </c>
      <c r="D170" s="242"/>
      <c r="E170" s="247" t="s">
        <v>2</v>
      </c>
      <c r="F170" s="200"/>
      <c r="G170" s="200"/>
      <c r="H170" s="200" t="str">
        <f>IF($H$5="","",$H$5)</f>
        <v/>
      </c>
      <c r="I170" s="200"/>
      <c r="J170" s="200"/>
      <c r="K170" s="200"/>
      <c r="L170" s="200"/>
      <c r="M170" s="200"/>
      <c r="N170" s="200"/>
      <c r="O170" s="200"/>
      <c r="P170" s="200"/>
      <c r="Q170" s="200"/>
      <c r="R170" s="200"/>
      <c r="S170" s="200"/>
      <c r="T170" s="200"/>
      <c r="U170" s="200"/>
      <c r="V170" s="202"/>
      <c r="X170" s="117" t="s">
        <v>13</v>
      </c>
      <c r="Y170" s="118"/>
      <c r="Z170" s="118"/>
      <c r="AA170" s="119"/>
      <c r="AB170" s="200" t="str">
        <f>IF($AB$5="","",$AB$5)</f>
        <v/>
      </c>
      <c r="AC170" s="200"/>
      <c r="AD170" s="200"/>
      <c r="AE170" s="200" t="s">
        <v>12</v>
      </c>
      <c r="AF170" s="200" t="str">
        <f>IF($AF$5="","",$AF$5)</f>
        <v/>
      </c>
      <c r="AG170" s="200"/>
      <c r="AH170" s="200" t="s">
        <v>11</v>
      </c>
      <c r="AI170" s="200" t="str">
        <f>IF($AI$5="","",$AI$5)</f>
        <v/>
      </c>
      <c r="AJ170" s="200"/>
      <c r="AK170" s="202" t="s">
        <v>10</v>
      </c>
    </row>
    <row r="171" spans="3:59" s="18" customFormat="1" ht="15" customHeight="1" thickBot="1">
      <c r="C171" s="243"/>
      <c r="D171" s="244"/>
      <c r="E171" s="19"/>
      <c r="F171" s="20"/>
      <c r="G171" s="20"/>
      <c r="H171" s="207"/>
      <c r="I171" s="207"/>
      <c r="J171" s="207"/>
      <c r="K171" s="207"/>
      <c r="L171" s="207"/>
      <c r="M171" s="207"/>
      <c r="N171" s="207"/>
      <c r="O171" s="207"/>
      <c r="P171" s="207"/>
      <c r="Q171" s="207"/>
      <c r="R171" s="207"/>
      <c r="S171" s="207"/>
      <c r="T171" s="207"/>
      <c r="U171" s="207"/>
      <c r="V171" s="209"/>
      <c r="X171" s="120"/>
      <c r="Y171" s="121"/>
      <c r="Z171" s="121"/>
      <c r="AA171" s="122"/>
      <c r="AB171" s="201"/>
      <c r="AC171" s="201"/>
      <c r="AD171" s="201"/>
      <c r="AE171" s="201"/>
      <c r="AF171" s="201"/>
      <c r="AG171" s="201"/>
      <c r="AH171" s="201"/>
      <c r="AI171" s="201"/>
      <c r="AJ171" s="201"/>
      <c r="AK171" s="203"/>
    </row>
    <row r="172" spans="3:59" s="18" customFormat="1" ht="15" customHeight="1" thickTop="1" thickBot="1">
      <c r="C172" s="243"/>
      <c r="D172" s="244"/>
      <c r="E172" s="204" t="s">
        <v>5</v>
      </c>
      <c r="F172" s="206" t="str">
        <f>IF($F$7="","",$F$7)</f>
        <v/>
      </c>
      <c r="G172" s="206"/>
      <c r="H172" s="206"/>
      <c r="I172" s="206"/>
      <c r="J172" s="206"/>
      <c r="K172" s="206"/>
      <c r="L172" s="206"/>
      <c r="M172" s="206"/>
      <c r="N172" s="206"/>
      <c r="O172" s="206"/>
      <c r="P172" s="206"/>
      <c r="Q172" s="206"/>
      <c r="R172" s="206"/>
      <c r="S172" s="206"/>
      <c r="T172" s="206"/>
      <c r="U172" s="206" t="s">
        <v>3</v>
      </c>
      <c r="V172" s="208"/>
    </row>
    <row r="173" spans="3:59" s="18" customFormat="1" ht="15" customHeight="1" thickTop="1">
      <c r="C173" s="243"/>
      <c r="D173" s="244"/>
      <c r="E173" s="205"/>
      <c r="F173" s="207"/>
      <c r="G173" s="207"/>
      <c r="H173" s="207"/>
      <c r="I173" s="207"/>
      <c r="J173" s="207"/>
      <c r="K173" s="207"/>
      <c r="L173" s="207"/>
      <c r="M173" s="207"/>
      <c r="N173" s="207"/>
      <c r="O173" s="207"/>
      <c r="P173" s="207"/>
      <c r="Q173" s="207"/>
      <c r="R173" s="207"/>
      <c r="S173" s="207"/>
      <c r="T173" s="207"/>
      <c r="U173" s="207"/>
      <c r="V173" s="209"/>
      <c r="X173" s="226" t="s">
        <v>18</v>
      </c>
      <c r="Y173" s="200"/>
      <c r="Z173" s="200"/>
      <c r="AA173" s="200"/>
      <c r="AB173" s="227"/>
      <c r="AC173" s="210" t="str">
        <f>IF(AE173="","",IF(AE173="組合員",1,2))</f>
        <v/>
      </c>
      <c r="AD173" s="211"/>
      <c r="AE173" s="230" t="str">
        <f>IF($AE$8="","",$AE$8)</f>
        <v/>
      </c>
      <c r="AF173" s="230"/>
      <c r="AG173" s="230"/>
      <c r="AH173" s="231"/>
      <c r="AJ173" s="117" t="s">
        <v>66</v>
      </c>
      <c r="AK173" s="118"/>
      <c r="AL173" s="118"/>
      <c r="AM173" s="125"/>
    </row>
    <row r="174" spans="3:59" s="18" customFormat="1" ht="15" customHeight="1" thickBot="1">
      <c r="C174" s="243"/>
      <c r="D174" s="244"/>
      <c r="E174" s="214" t="s">
        <v>6</v>
      </c>
      <c r="F174" s="206" t="str">
        <f>IF($F$9="","",$F$9)</f>
        <v/>
      </c>
      <c r="G174" s="206"/>
      <c r="H174" s="206"/>
      <c r="I174" s="206"/>
      <c r="J174" s="206"/>
      <c r="K174" s="206"/>
      <c r="L174" s="206"/>
      <c r="M174" s="206"/>
      <c r="N174" s="206"/>
      <c r="O174" s="206"/>
      <c r="P174" s="206"/>
      <c r="Q174" s="206"/>
      <c r="R174" s="206"/>
      <c r="S174" s="206"/>
      <c r="T174" s="206"/>
      <c r="U174" s="206"/>
      <c r="V174" s="208"/>
      <c r="X174" s="228"/>
      <c r="Y174" s="201"/>
      <c r="Z174" s="201"/>
      <c r="AA174" s="201"/>
      <c r="AB174" s="229"/>
      <c r="AC174" s="212"/>
      <c r="AD174" s="213"/>
      <c r="AE174" s="232"/>
      <c r="AF174" s="232"/>
      <c r="AG174" s="232"/>
      <c r="AH174" s="233"/>
      <c r="AJ174" s="142"/>
      <c r="AK174" s="66"/>
      <c r="AL174" s="66"/>
      <c r="AM174" s="143"/>
      <c r="AP174" s="239" t="s">
        <v>17</v>
      </c>
      <c r="AQ174" s="239"/>
      <c r="AR174" s="239"/>
      <c r="AS174" s="239"/>
      <c r="AU174" s="236" t="s">
        <v>22</v>
      </c>
      <c r="AV174" s="237"/>
      <c r="AW174" s="237"/>
      <c r="AX174" s="238"/>
      <c r="AZ174" s="239" t="s">
        <v>28</v>
      </c>
      <c r="BA174" s="239"/>
      <c r="BB174" s="239"/>
      <c r="BC174" s="239"/>
    </row>
    <row r="175" spans="3:59" s="18" customFormat="1" ht="15" customHeight="1" thickTop="1" thickBot="1">
      <c r="C175" s="243"/>
      <c r="D175" s="244"/>
      <c r="E175" s="214"/>
      <c r="F175" s="206"/>
      <c r="G175" s="206"/>
      <c r="H175" s="206"/>
      <c r="I175" s="206"/>
      <c r="J175" s="206"/>
      <c r="K175" s="206"/>
      <c r="L175" s="206"/>
      <c r="M175" s="206"/>
      <c r="N175" s="206"/>
      <c r="O175" s="206"/>
      <c r="P175" s="206"/>
      <c r="Q175" s="206"/>
      <c r="R175" s="206"/>
      <c r="S175" s="206"/>
      <c r="T175" s="206"/>
      <c r="U175" s="206"/>
      <c r="V175" s="208"/>
      <c r="AJ175" s="234" t="str">
        <f>IF($AJ$10="","",$AJ$10)</f>
        <v/>
      </c>
      <c r="AK175" s="60"/>
      <c r="AL175" s="60"/>
      <c r="AM175" s="235"/>
      <c r="AP175" s="239" t="s">
        <v>19</v>
      </c>
      <c r="AQ175" s="239"/>
      <c r="AR175" s="239"/>
      <c r="AS175" s="239"/>
      <c r="AU175" s="236" t="s">
        <v>23</v>
      </c>
      <c r="AV175" s="237"/>
      <c r="AW175" s="237"/>
      <c r="AX175" s="238"/>
      <c r="AZ175" s="239" t="s">
        <v>29</v>
      </c>
      <c r="BA175" s="239"/>
      <c r="BB175" s="239"/>
      <c r="BC175" s="239"/>
    </row>
    <row r="176" spans="3:59" s="18" customFormat="1" ht="15" customHeight="1" thickTop="1" thickBot="1">
      <c r="C176" s="245"/>
      <c r="D176" s="246"/>
      <c r="E176" s="215"/>
      <c r="F176" s="21"/>
      <c r="G176" s="21"/>
      <c r="H176" s="21"/>
      <c r="I176" s="22" t="s">
        <v>7</v>
      </c>
      <c r="J176" s="22"/>
      <c r="K176" s="240" t="str">
        <f>IF($K$11="","",$K$11)</f>
        <v/>
      </c>
      <c r="L176" s="240"/>
      <c r="M176" s="240"/>
      <c r="N176" s="23" t="s">
        <v>8</v>
      </c>
      <c r="O176" s="240" t="str">
        <f>IF($O$11="","",$O$11)</f>
        <v/>
      </c>
      <c r="P176" s="240"/>
      <c r="Q176" s="240"/>
      <c r="R176" s="23" t="s">
        <v>8</v>
      </c>
      <c r="S176" s="240" t="str">
        <f>IF($S$11="","",$S$11)</f>
        <v/>
      </c>
      <c r="T176" s="240"/>
      <c r="U176" s="240"/>
      <c r="V176" s="24" t="s">
        <v>9</v>
      </c>
      <c r="X176" s="248">
        <v>4</v>
      </c>
      <c r="Y176" s="249"/>
      <c r="Z176" s="249" t="s">
        <v>40</v>
      </c>
      <c r="AA176" s="249"/>
      <c r="AB176" s="25" t="s">
        <v>39</v>
      </c>
      <c r="AC176" s="249" t="str">
        <f>IF(AF180="","",IF(AC231="5","5","4"))</f>
        <v/>
      </c>
      <c r="AD176" s="249"/>
      <c r="AE176" s="249" t="s">
        <v>38</v>
      </c>
      <c r="AF176" s="250"/>
      <c r="AJ176" s="120"/>
      <c r="AK176" s="121"/>
      <c r="AL176" s="121"/>
      <c r="AM176" s="126"/>
      <c r="AU176" s="236" t="s">
        <v>24</v>
      </c>
      <c r="AV176" s="237"/>
      <c r="AW176" s="237"/>
      <c r="AX176" s="238"/>
      <c r="AZ176" s="239" t="s">
        <v>30</v>
      </c>
      <c r="BA176" s="239"/>
      <c r="BB176" s="239"/>
      <c r="BC176" s="239"/>
    </row>
    <row r="177" spans="3:59" s="18" customFormat="1" ht="15" customHeight="1" thickTop="1" thickBot="1">
      <c r="AU177" s="236" t="s">
        <v>25</v>
      </c>
      <c r="AV177" s="237"/>
      <c r="AW177" s="237"/>
      <c r="AX177" s="238"/>
      <c r="AZ177" s="239" t="s">
        <v>31</v>
      </c>
      <c r="BA177" s="239"/>
      <c r="BB177" s="239"/>
      <c r="BC177" s="239"/>
    </row>
    <row r="178" spans="3:59" ht="15" customHeight="1" thickTop="1">
      <c r="C178" s="69" t="s">
        <v>20</v>
      </c>
      <c r="D178" s="56"/>
      <c r="E178" s="75" t="s">
        <v>14</v>
      </c>
      <c r="F178" s="76"/>
      <c r="G178" s="76"/>
      <c r="H178" s="76"/>
      <c r="I178" s="76"/>
      <c r="J178" s="76"/>
      <c r="K178" s="76"/>
      <c r="L178" s="76"/>
      <c r="M178" s="76"/>
      <c r="N178" s="77"/>
      <c r="O178" s="181" t="s">
        <v>32</v>
      </c>
      <c r="P178" s="181"/>
      <c r="Q178" s="153" t="s">
        <v>15</v>
      </c>
      <c r="R178" s="153"/>
      <c r="S178" s="153"/>
      <c r="T178" s="153"/>
      <c r="U178" s="86" t="s">
        <v>2</v>
      </c>
      <c r="V178" s="87"/>
      <c r="W178" s="87"/>
      <c r="X178" s="87"/>
      <c r="Y178" s="87"/>
      <c r="Z178" s="87"/>
      <c r="AA178" s="87"/>
      <c r="AB178" s="87"/>
      <c r="AC178" s="87"/>
      <c r="AD178" s="87"/>
      <c r="AE178" s="88"/>
      <c r="AF178" s="153" t="s">
        <v>34</v>
      </c>
      <c r="AG178" s="153"/>
      <c r="AH178" s="153"/>
      <c r="AI178" s="153"/>
      <c r="AJ178" s="154"/>
      <c r="AK178" s="58" t="s">
        <v>35</v>
      </c>
      <c r="AL178" s="69"/>
      <c r="AM178" s="69"/>
    </row>
    <row r="179" spans="3:59" ht="15" customHeight="1" thickBot="1">
      <c r="C179" s="69"/>
      <c r="D179" s="56"/>
      <c r="E179" s="180" t="s">
        <v>21</v>
      </c>
      <c r="F179" s="158"/>
      <c r="G179" s="158"/>
      <c r="H179" s="158"/>
      <c r="I179" s="158"/>
      <c r="J179" s="158"/>
      <c r="K179" s="158" t="s">
        <v>27</v>
      </c>
      <c r="L179" s="158"/>
      <c r="M179" s="158"/>
      <c r="N179" s="159"/>
      <c r="O179" s="182"/>
      <c r="P179" s="182"/>
      <c r="Q179" s="69"/>
      <c r="R179" s="69"/>
      <c r="S179" s="69"/>
      <c r="T179" s="69"/>
      <c r="U179" s="89" t="s">
        <v>16</v>
      </c>
      <c r="V179" s="90"/>
      <c r="W179" s="90"/>
      <c r="X179" s="90"/>
      <c r="Y179" s="90"/>
      <c r="Z179" s="90"/>
      <c r="AA179" s="90"/>
      <c r="AB179" s="90"/>
      <c r="AC179" s="90"/>
      <c r="AD179" s="90"/>
      <c r="AE179" s="91"/>
      <c r="AF179" s="69"/>
      <c r="AG179" s="69"/>
      <c r="AH179" s="69"/>
      <c r="AI179" s="69"/>
      <c r="AJ179" s="155"/>
      <c r="AK179" s="58"/>
      <c r="AL179" s="69"/>
      <c r="AM179" s="69"/>
      <c r="AZ179" s="191" t="s">
        <v>36</v>
      </c>
      <c r="BA179" s="191"/>
      <c r="BB179" s="191"/>
      <c r="BC179" s="191"/>
      <c r="BD179" s="191" t="s">
        <v>37</v>
      </c>
      <c r="BE179" s="191"/>
      <c r="BF179" s="191"/>
      <c r="BG179" s="191"/>
    </row>
    <row r="180" spans="3:59" ht="15" customHeight="1">
      <c r="C180" s="69">
        <v>31</v>
      </c>
      <c r="D180" s="56"/>
      <c r="E180" s="168"/>
      <c r="F180" s="169"/>
      <c r="G180" s="169"/>
      <c r="H180" s="169"/>
      <c r="I180" s="174"/>
      <c r="J180" s="175"/>
      <c r="K180" s="162"/>
      <c r="L180" s="162"/>
      <c r="M180" s="162"/>
      <c r="N180" s="165" t="s">
        <v>26</v>
      </c>
      <c r="O180" s="161"/>
      <c r="P180" s="161"/>
      <c r="Q180" s="160"/>
      <c r="R180" s="160"/>
      <c r="S180" s="160"/>
      <c r="T180" s="160"/>
      <c r="U180" s="112"/>
      <c r="V180" s="113"/>
      <c r="W180" s="113"/>
      <c r="X180" s="113"/>
      <c r="Y180" s="113"/>
      <c r="Z180" s="113"/>
      <c r="AA180" s="113"/>
      <c r="AB180" s="113"/>
      <c r="AC180" s="113"/>
      <c r="AD180" s="113"/>
      <c r="AE180" s="114"/>
      <c r="AF180" s="115"/>
      <c r="AG180" s="116"/>
      <c r="AH180" s="116"/>
      <c r="AI180" s="116"/>
      <c r="AJ180" s="116"/>
      <c r="AK180" s="150" t="str">
        <f t="shared" ref="AK180" si="73">IF(AF180="","",IF($AJ$10="給与振込","0",IF(AF180&gt;=50000,BD182,AZ182)))</f>
        <v/>
      </c>
      <c r="AL180" s="151"/>
      <c r="AM180" s="152"/>
      <c r="AU180" s="190" t="s">
        <v>17</v>
      </c>
      <c r="AV180" s="79"/>
      <c r="AW180" s="79"/>
      <c r="AX180" s="79"/>
      <c r="AY180" s="79"/>
      <c r="AZ180" s="96">
        <v>440</v>
      </c>
      <c r="BA180" s="96"/>
      <c r="BB180" s="96"/>
      <c r="BC180" s="96"/>
      <c r="BD180" s="96">
        <v>660</v>
      </c>
      <c r="BE180" s="96"/>
      <c r="BF180" s="96"/>
      <c r="BG180" s="183"/>
    </row>
    <row r="181" spans="3:59" ht="15" customHeight="1" thickBot="1">
      <c r="C181" s="69"/>
      <c r="D181" s="56"/>
      <c r="E181" s="170"/>
      <c r="F181" s="171"/>
      <c r="G181" s="171"/>
      <c r="H181" s="171"/>
      <c r="I181" s="176"/>
      <c r="J181" s="177"/>
      <c r="K181" s="163"/>
      <c r="L181" s="163"/>
      <c r="M181" s="163"/>
      <c r="N181" s="166"/>
      <c r="O181" s="161"/>
      <c r="P181" s="161"/>
      <c r="Q181" s="160"/>
      <c r="R181" s="160"/>
      <c r="S181" s="160"/>
      <c r="T181" s="160"/>
      <c r="U181" s="106"/>
      <c r="V181" s="107"/>
      <c r="W181" s="107"/>
      <c r="X181" s="107"/>
      <c r="Y181" s="107"/>
      <c r="Z181" s="107"/>
      <c r="AA181" s="107"/>
      <c r="AB181" s="107"/>
      <c r="AC181" s="107"/>
      <c r="AD181" s="107"/>
      <c r="AE181" s="108"/>
      <c r="AF181" s="115"/>
      <c r="AG181" s="116"/>
      <c r="AH181" s="116"/>
      <c r="AI181" s="116"/>
      <c r="AJ181" s="116"/>
      <c r="AK181" s="150"/>
      <c r="AL181" s="151"/>
      <c r="AM181" s="152"/>
      <c r="AU181" s="80" t="s">
        <v>19</v>
      </c>
      <c r="AV181" s="81"/>
      <c r="AW181" s="81"/>
      <c r="AX181" s="81"/>
      <c r="AY181" s="81"/>
      <c r="AZ181" s="184">
        <v>550</v>
      </c>
      <c r="BA181" s="184"/>
      <c r="BB181" s="184"/>
      <c r="BC181" s="184"/>
      <c r="BD181" s="184">
        <v>880</v>
      </c>
      <c r="BE181" s="184"/>
      <c r="BF181" s="184"/>
      <c r="BG181" s="185"/>
    </row>
    <row r="182" spans="3:59" ht="15" customHeight="1" thickTop="1" thickBot="1">
      <c r="C182" s="69"/>
      <c r="D182" s="56"/>
      <c r="E182" s="172"/>
      <c r="F182" s="173"/>
      <c r="G182" s="173"/>
      <c r="H182" s="173"/>
      <c r="I182" s="178"/>
      <c r="J182" s="179"/>
      <c r="K182" s="164"/>
      <c r="L182" s="164"/>
      <c r="M182" s="164"/>
      <c r="N182" s="167"/>
      <c r="O182" s="161"/>
      <c r="P182" s="161"/>
      <c r="Q182" s="160"/>
      <c r="R182" s="160"/>
      <c r="S182" s="160"/>
      <c r="T182" s="160"/>
      <c r="U182" s="109"/>
      <c r="V182" s="110"/>
      <c r="W182" s="110"/>
      <c r="X182" s="110"/>
      <c r="Y182" s="110"/>
      <c r="Z182" s="110"/>
      <c r="AA182" s="110"/>
      <c r="AB182" s="110"/>
      <c r="AC182" s="110"/>
      <c r="AD182" s="110"/>
      <c r="AE182" s="111"/>
      <c r="AF182" s="115"/>
      <c r="AG182" s="116"/>
      <c r="AH182" s="116"/>
      <c r="AI182" s="116"/>
      <c r="AJ182" s="116"/>
      <c r="AK182" s="150"/>
      <c r="AL182" s="151"/>
      <c r="AM182" s="152"/>
      <c r="AU182" s="186" t="str">
        <f>IF($AE$8="","",$AE$8)</f>
        <v/>
      </c>
      <c r="AV182" s="187"/>
      <c r="AW182" s="187"/>
      <c r="AX182" s="187"/>
      <c r="AY182" s="187"/>
      <c r="AZ182" s="188">
        <f>IF(AU182="組合員",AZ180,AZ181)</f>
        <v>550</v>
      </c>
      <c r="BA182" s="188"/>
      <c r="BB182" s="188"/>
      <c r="BC182" s="188"/>
      <c r="BD182" s="188">
        <f>IF(AU182="組合員",BD180,BD181)</f>
        <v>880</v>
      </c>
      <c r="BE182" s="188"/>
      <c r="BF182" s="188"/>
      <c r="BG182" s="189"/>
    </row>
    <row r="183" spans="3:59" ht="15" customHeight="1">
      <c r="C183" s="69">
        <v>32</v>
      </c>
      <c r="D183" s="56"/>
      <c r="E183" s="168"/>
      <c r="F183" s="169"/>
      <c r="G183" s="169"/>
      <c r="H183" s="169"/>
      <c r="I183" s="174"/>
      <c r="J183" s="175"/>
      <c r="K183" s="162"/>
      <c r="L183" s="162"/>
      <c r="M183" s="162"/>
      <c r="N183" s="165" t="s">
        <v>26</v>
      </c>
      <c r="O183" s="161"/>
      <c r="P183" s="161"/>
      <c r="Q183" s="160"/>
      <c r="R183" s="160"/>
      <c r="S183" s="160"/>
      <c r="T183" s="160"/>
      <c r="U183" s="112"/>
      <c r="V183" s="113"/>
      <c r="W183" s="113"/>
      <c r="X183" s="113"/>
      <c r="Y183" s="113"/>
      <c r="Z183" s="113"/>
      <c r="AA183" s="113"/>
      <c r="AB183" s="113"/>
      <c r="AC183" s="113"/>
      <c r="AD183" s="113"/>
      <c r="AE183" s="114"/>
      <c r="AF183" s="115"/>
      <c r="AG183" s="116"/>
      <c r="AH183" s="116"/>
      <c r="AI183" s="116"/>
      <c r="AJ183" s="116"/>
      <c r="AK183" s="97" t="str">
        <f t="shared" ref="AK183" si="74">IF(AF183="","",IF($AJ$10="給与振込","0",IF(AF183&gt;=50000,BD185,AZ185)))</f>
        <v/>
      </c>
      <c r="AL183" s="98"/>
      <c r="AM183" s="99"/>
      <c r="AU183" s="190" t="s">
        <v>17</v>
      </c>
      <c r="AV183" s="79"/>
      <c r="AW183" s="79"/>
      <c r="AX183" s="79"/>
      <c r="AY183" s="79"/>
      <c r="AZ183" s="96">
        <v>440</v>
      </c>
      <c r="BA183" s="96"/>
      <c r="BB183" s="96"/>
      <c r="BC183" s="96"/>
      <c r="BD183" s="96">
        <v>660</v>
      </c>
      <c r="BE183" s="96"/>
      <c r="BF183" s="96"/>
      <c r="BG183" s="183"/>
    </row>
    <row r="184" spans="3:59" ht="15" customHeight="1" thickBot="1">
      <c r="C184" s="69"/>
      <c r="D184" s="56"/>
      <c r="E184" s="170"/>
      <c r="F184" s="171"/>
      <c r="G184" s="171"/>
      <c r="H184" s="171"/>
      <c r="I184" s="176"/>
      <c r="J184" s="177"/>
      <c r="K184" s="163"/>
      <c r="L184" s="163"/>
      <c r="M184" s="163"/>
      <c r="N184" s="166"/>
      <c r="O184" s="161"/>
      <c r="P184" s="161"/>
      <c r="Q184" s="160"/>
      <c r="R184" s="160"/>
      <c r="S184" s="160"/>
      <c r="T184" s="160"/>
      <c r="U184" s="106"/>
      <c r="V184" s="107"/>
      <c r="W184" s="107"/>
      <c r="X184" s="107"/>
      <c r="Y184" s="107"/>
      <c r="Z184" s="107"/>
      <c r="AA184" s="107"/>
      <c r="AB184" s="107"/>
      <c r="AC184" s="107"/>
      <c r="AD184" s="107"/>
      <c r="AE184" s="108"/>
      <c r="AF184" s="115"/>
      <c r="AG184" s="116"/>
      <c r="AH184" s="116"/>
      <c r="AI184" s="116"/>
      <c r="AJ184" s="116"/>
      <c r="AK184" s="100"/>
      <c r="AL184" s="101"/>
      <c r="AM184" s="102"/>
      <c r="AU184" s="80" t="s">
        <v>19</v>
      </c>
      <c r="AV184" s="81"/>
      <c r="AW184" s="81"/>
      <c r="AX184" s="81"/>
      <c r="AY184" s="81"/>
      <c r="AZ184" s="184">
        <v>550</v>
      </c>
      <c r="BA184" s="184"/>
      <c r="BB184" s="184"/>
      <c r="BC184" s="184"/>
      <c r="BD184" s="184">
        <v>880</v>
      </c>
      <c r="BE184" s="184"/>
      <c r="BF184" s="184"/>
      <c r="BG184" s="185"/>
    </row>
    <row r="185" spans="3:59" ht="15" customHeight="1" thickTop="1" thickBot="1">
      <c r="C185" s="69"/>
      <c r="D185" s="56"/>
      <c r="E185" s="172"/>
      <c r="F185" s="173"/>
      <c r="G185" s="173"/>
      <c r="H185" s="173"/>
      <c r="I185" s="178"/>
      <c r="J185" s="179"/>
      <c r="K185" s="164"/>
      <c r="L185" s="164"/>
      <c r="M185" s="164"/>
      <c r="N185" s="167"/>
      <c r="O185" s="161"/>
      <c r="P185" s="161"/>
      <c r="Q185" s="160"/>
      <c r="R185" s="160"/>
      <c r="S185" s="160"/>
      <c r="T185" s="160"/>
      <c r="U185" s="109"/>
      <c r="V185" s="110"/>
      <c r="W185" s="110"/>
      <c r="X185" s="110"/>
      <c r="Y185" s="110"/>
      <c r="Z185" s="110"/>
      <c r="AA185" s="110"/>
      <c r="AB185" s="110"/>
      <c r="AC185" s="110"/>
      <c r="AD185" s="110"/>
      <c r="AE185" s="111"/>
      <c r="AF185" s="115"/>
      <c r="AG185" s="116"/>
      <c r="AH185" s="116"/>
      <c r="AI185" s="116"/>
      <c r="AJ185" s="116"/>
      <c r="AK185" s="103"/>
      <c r="AL185" s="104"/>
      <c r="AM185" s="105"/>
      <c r="AU185" s="186" t="str">
        <f>IF($AE$8="","",$AE$8)</f>
        <v/>
      </c>
      <c r="AV185" s="187"/>
      <c r="AW185" s="187"/>
      <c r="AX185" s="187"/>
      <c r="AY185" s="187"/>
      <c r="AZ185" s="188">
        <f>IF(AU185="組合員",AZ183,AZ184)</f>
        <v>550</v>
      </c>
      <c r="BA185" s="188"/>
      <c r="BB185" s="188"/>
      <c r="BC185" s="188"/>
      <c r="BD185" s="188">
        <f>IF(AU185="組合員",BD183,BD184)</f>
        <v>880</v>
      </c>
      <c r="BE185" s="188"/>
      <c r="BF185" s="188"/>
      <c r="BG185" s="189"/>
    </row>
    <row r="186" spans="3:59" ht="15" customHeight="1">
      <c r="C186" s="69">
        <v>33</v>
      </c>
      <c r="D186" s="56"/>
      <c r="E186" s="168"/>
      <c r="F186" s="169"/>
      <c r="G186" s="169"/>
      <c r="H186" s="169"/>
      <c r="I186" s="174"/>
      <c r="J186" s="175"/>
      <c r="K186" s="162"/>
      <c r="L186" s="162"/>
      <c r="M186" s="162"/>
      <c r="N186" s="165" t="s">
        <v>26</v>
      </c>
      <c r="O186" s="161"/>
      <c r="P186" s="161"/>
      <c r="Q186" s="160"/>
      <c r="R186" s="160"/>
      <c r="S186" s="160"/>
      <c r="T186" s="160"/>
      <c r="U186" s="112"/>
      <c r="V186" s="113"/>
      <c r="W186" s="113"/>
      <c r="X186" s="113"/>
      <c r="Y186" s="113"/>
      <c r="Z186" s="113"/>
      <c r="AA186" s="113"/>
      <c r="AB186" s="113"/>
      <c r="AC186" s="113"/>
      <c r="AD186" s="113"/>
      <c r="AE186" s="114"/>
      <c r="AF186" s="115"/>
      <c r="AG186" s="116"/>
      <c r="AH186" s="116"/>
      <c r="AI186" s="116"/>
      <c r="AJ186" s="116"/>
      <c r="AK186" s="97" t="str">
        <f t="shared" ref="AK186" si="75">IF(AF186="","",IF($AJ$10="給与振込","0",IF(AF186&gt;=50000,BD188,AZ188)))</f>
        <v/>
      </c>
      <c r="AL186" s="98"/>
      <c r="AM186" s="99"/>
      <c r="AU186" s="190" t="s">
        <v>17</v>
      </c>
      <c r="AV186" s="79"/>
      <c r="AW186" s="79"/>
      <c r="AX186" s="79"/>
      <c r="AY186" s="79"/>
      <c r="AZ186" s="96">
        <v>440</v>
      </c>
      <c r="BA186" s="96"/>
      <c r="BB186" s="96"/>
      <c r="BC186" s="96"/>
      <c r="BD186" s="96">
        <v>660</v>
      </c>
      <c r="BE186" s="96"/>
      <c r="BF186" s="96"/>
      <c r="BG186" s="183"/>
    </row>
    <row r="187" spans="3:59" ht="15" customHeight="1" thickBot="1">
      <c r="C187" s="69"/>
      <c r="D187" s="56"/>
      <c r="E187" s="170"/>
      <c r="F187" s="171"/>
      <c r="G187" s="171"/>
      <c r="H187" s="171"/>
      <c r="I187" s="176"/>
      <c r="J187" s="177"/>
      <c r="K187" s="163"/>
      <c r="L187" s="163"/>
      <c r="M187" s="163"/>
      <c r="N187" s="166"/>
      <c r="O187" s="161"/>
      <c r="P187" s="161"/>
      <c r="Q187" s="160"/>
      <c r="R187" s="160"/>
      <c r="S187" s="160"/>
      <c r="T187" s="160"/>
      <c r="U187" s="106"/>
      <c r="V187" s="107"/>
      <c r="W187" s="107"/>
      <c r="X187" s="107"/>
      <c r="Y187" s="107"/>
      <c r="Z187" s="107"/>
      <c r="AA187" s="107"/>
      <c r="AB187" s="107"/>
      <c r="AC187" s="107"/>
      <c r="AD187" s="107"/>
      <c r="AE187" s="108"/>
      <c r="AF187" s="115"/>
      <c r="AG187" s="116"/>
      <c r="AH187" s="116"/>
      <c r="AI187" s="116"/>
      <c r="AJ187" s="116"/>
      <c r="AK187" s="100"/>
      <c r="AL187" s="101"/>
      <c r="AM187" s="102"/>
      <c r="AU187" s="80" t="s">
        <v>19</v>
      </c>
      <c r="AV187" s="81"/>
      <c r="AW187" s="81"/>
      <c r="AX187" s="81"/>
      <c r="AY187" s="81"/>
      <c r="AZ187" s="184">
        <v>550</v>
      </c>
      <c r="BA187" s="184"/>
      <c r="BB187" s="184"/>
      <c r="BC187" s="184"/>
      <c r="BD187" s="184">
        <v>880</v>
      </c>
      <c r="BE187" s="184"/>
      <c r="BF187" s="184"/>
      <c r="BG187" s="185"/>
    </row>
    <row r="188" spans="3:59" ht="15" customHeight="1" thickTop="1" thickBot="1">
      <c r="C188" s="69"/>
      <c r="D188" s="56"/>
      <c r="E188" s="172"/>
      <c r="F188" s="173"/>
      <c r="G188" s="173"/>
      <c r="H188" s="173"/>
      <c r="I188" s="178"/>
      <c r="J188" s="179"/>
      <c r="K188" s="164"/>
      <c r="L188" s="164"/>
      <c r="M188" s="164"/>
      <c r="N188" s="167"/>
      <c r="O188" s="161"/>
      <c r="P188" s="161"/>
      <c r="Q188" s="160"/>
      <c r="R188" s="160"/>
      <c r="S188" s="160"/>
      <c r="T188" s="160"/>
      <c r="U188" s="109"/>
      <c r="V188" s="110"/>
      <c r="W188" s="110"/>
      <c r="X188" s="110"/>
      <c r="Y188" s="110"/>
      <c r="Z188" s="110"/>
      <c r="AA188" s="110"/>
      <c r="AB188" s="110"/>
      <c r="AC188" s="110"/>
      <c r="AD188" s="110"/>
      <c r="AE188" s="111"/>
      <c r="AF188" s="115"/>
      <c r="AG188" s="116"/>
      <c r="AH188" s="116"/>
      <c r="AI188" s="116"/>
      <c r="AJ188" s="116"/>
      <c r="AK188" s="103"/>
      <c r="AL188" s="104"/>
      <c r="AM188" s="105"/>
      <c r="AU188" s="186" t="str">
        <f>IF($AE$8="","",$AE$8)</f>
        <v/>
      </c>
      <c r="AV188" s="187"/>
      <c r="AW188" s="187"/>
      <c r="AX188" s="187"/>
      <c r="AY188" s="187"/>
      <c r="AZ188" s="188">
        <f>IF(AU188="組合員",AZ186,AZ187)</f>
        <v>550</v>
      </c>
      <c r="BA188" s="188"/>
      <c r="BB188" s="188"/>
      <c r="BC188" s="188"/>
      <c r="BD188" s="188">
        <f t="shared" ref="BD188" si="76">IF(AU188="組合員",BD186,BD187)</f>
        <v>880</v>
      </c>
      <c r="BE188" s="188"/>
      <c r="BF188" s="188"/>
      <c r="BG188" s="189"/>
    </row>
    <row r="189" spans="3:59" ht="15" customHeight="1">
      <c r="C189" s="69">
        <v>34</v>
      </c>
      <c r="D189" s="56"/>
      <c r="E189" s="168"/>
      <c r="F189" s="169"/>
      <c r="G189" s="169"/>
      <c r="H189" s="169"/>
      <c r="I189" s="174"/>
      <c r="J189" s="175"/>
      <c r="K189" s="162"/>
      <c r="L189" s="162"/>
      <c r="M189" s="162"/>
      <c r="N189" s="165" t="s">
        <v>26</v>
      </c>
      <c r="O189" s="161"/>
      <c r="P189" s="161"/>
      <c r="Q189" s="160"/>
      <c r="R189" s="160"/>
      <c r="S189" s="160"/>
      <c r="T189" s="160"/>
      <c r="U189" s="112"/>
      <c r="V189" s="113"/>
      <c r="W189" s="113"/>
      <c r="X189" s="113"/>
      <c r="Y189" s="113"/>
      <c r="Z189" s="113"/>
      <c r="AA189" s="113"/>
      <c r="AB189" s="113"/>
      <c r="AC189" s="113"/>
      <c r="AD189" s="113"/>
      <c r="AE189" s="114"/>
      <c r="AF189" s="115"/>
      <c r="AG189" s="116"/>
      <c r="AH189" s="116"/>
      <c r="AI189" s="116"/>
      <c r="AJ189" s="116"/>
      <c r="AK189" s="97" t="str">
        <f t="shared" ref="AK189" si="77">IF(AF189="","",IF($AJ$10="給与振込","0",IF(AF189&gt;=50000,BD191,AZ191)))</f>
        <v/>
      </c>
      <c r="AL189" s="98"/>
      <c r="AM189" s="99"/>
      <c r="AU189" s="190" t="s">
        <v>17</v>
      </c>
      <c r="AV189" s="79"/>
      <c r="AW189" s="79"/>
      <c r="AX189" s="79"/>
      <c r="AY189" s="79"/>
      <c r="AZ189" s="96">
        <v>440</v>
      </c>
      <c r="BA189" s="96"/>
      <c r="BB189" s="96"/>
      <c r="BC189" s="96"/>
      <c r="BD189" s="96">
        <v>660</v>
      </c>
      <c r="BE189" s="96"/>
      <c r="BF189" s="96"/>
      <c r="BG189" s="183"/>
    </row>
    <row r="190" spans="3:59" ht="15" customHeight="1" thickBot="1">
      <c r="C190" s="69"/>
      <c r="D190" s="56"/>
      <c r="E190" s="170"/>
      <c r="F190" s="171"/>
      <c r="G190" s="171"/>
      <c r="H190" s="171"/>
      <c r="I190" s="176"/>
      <c r="J190" s="177"/>
      <c r="K190" s="163"/>
      <c r="L190" s="163"/>
      <c r="M190" s="163"/>
      <c r="N190" s="166"/>
      <c r="O190" s="161"/>
      <c r="P190" s="161"/>
      <c r="Q190" s="160"/>
      <c r="R190" s="160"/>
      <c r="S190" s="160"/>
      <c r="T190" s="160"/>
      <c r="U190" s="106"/>
      <c r="V190" s="107"/>
      <c r="W190" s="107"/>
      <c r="X190" s="107"/>
      <c r="Y190" s="107"/>
      <c r="Z190" s="107"/>
      <c r="AA190" s="107"/>
      <c r="AB190" s="107"/>
      <c r="AC190" s="107"/>
      <c r="AD190" s="107"/>
      <c r="AE190" s="108"/>
      <c r="AF190" s="115"/>
      <c r="AG190" s="116"/>
      <c r="AH190" s="116"/>
      <c r="AI190" s="116"/>
      <c r="AJ190" s="116"/>
      <c r="AK190" s="100"/>
      <c r="AL190" s="101"/>
      <c r="AM190" s="102"/>
      <c r="AU190" s="80" t="s">
        <v>19</v>
      </c>
      <c r="AV190" s="81"/>
      <c r="AW190" s="81"/>
      <c r="AX190" s="81"/>
      <c r="AY190" s="81"/>
      <c r="AZ190" s="184">
        <v>550</v>
      </c>
      <c r="BA190" s="184"/>
      <c r="BB190" s="184"/>
      <c r="BC190" s="184"/>
      <c r="BD190" s="184">
        <v>880</v>
      </c>
      <c r="BE190" s="184"/>
      <c r="BF190" s="184"/>
      <c r="BG190" s="185"/>
    </row>
    <row r="191" spans="3:59" ht="15" customHeight="1" thickTop="1" thickBot="1">
      <c r="C191" s="69"/>
      <c r="D191" s="56"/>
      <c r="E191" s="172"/>
      <c r="F191" s="173"/>
      <c r="G191" s="173"/>
      <c r="H191" s="173"/>
      <c r="I191" s="178"/>
      <c r="J191" s="179"/>
      <c r="K191" s="164"/>
      <c r="L191" s="164"/>
      <c r="M191" s="164"/>
      <c r="N191" s="167"/>
      <c r="O191" s="161"/>
      <c r="P191" s="161"/>
      <c r="Q191" s="160"/>
      <c r="R191" s="160"/>
      <c r="S191" s="160"/>
      <c r="T191" s="160"/>
      <c r="U191" s="109"/>
      <c r="V191" s="110"/>
      <c r="W191" s="110"/>
      <c r="X191" s="110"/>
      <c r="Y191" s="110"/>
      <c r="Z191" s="110"/>
      <c r="AA191" s="110"/>
      <c r="AB191" s="110"/>
      <c r="AC191" s="110"/>
      <c r="AD191" s="110"/>
      <c r="AE191" s="111"/>
      <c r="AF191" s="115"/>
      <c r="AG191" s="116"/>
      <c r="AH191" s="116"/>
      <c r="AI191" s="116"/>
      <c r="AJ191" s="116"/>
      <c r="AK191" s="103"/>
      <c r="AL191" s="104"/>
      <c r="AM191" s="105"/>
      <c r="AU191" s="186" t="str">
        <f>IF($AE$8="","",$AE$8)</f>
        <v/>
      </c>
      <c r="AV191" s="187"/>
      <c r="AW191" s="187"/>
      <c r="AX191" s="187"/>
      <c r="AY191" s="187"/>
      <c r="AZ191" s="188">
        <f t="shared" ref="AZ191" si="78">IF(AU191="組合員",AZ189,AZ190)</f>
        <v>550</v>
      </c>
      <c r="BA191" s="188"/>
      <c r="BB191" s="188"/>
      <c r="BC191" s="188"/>
      <c r="BD191" s="188">
        <f t="shared" ref="BD191" si="79">IF(AU191="組合員",BD189,BD190)</f>
        <v>880</v>
      </c>
      <c r="BE191" s="188"/>
      <c r="BF191" s="188"/>
      <c r="BG191" s="189"/>
    </row>
    <row r="192" spans="3:59" ht="15" customHeight="1">
      <c r="C192" s="69">
        <v>35</v>
      </c>
      <c r="D192" s="56"/>
      <c r="E192" s="168"/>
      <c r="F192" s="169"/>
      <c r="G192" s="169"/>
      <c r="H192" s="169"/>
      <c r="I192" s="174"/>
      <c r="J192" s="175"/>
      <c r="K192" s="162"/>
      <c r="L192" s="162"/>
      <c r="M192" s="162"/>
      <c r="N192" s="165" t="s">
        <v>26</v>
      </c>
      <c r="O192" s="161"/>
      <c r="P192" s="161"/>
      <c r="Q192" s="160"/>
      <c r="R192" s="160"/>
      <c r="S192" s="160"/>
      <c r="T192" s="160"/>
      <c r="U192" s="112"/>
      <c r="V192" s="113"/>
      <c r="W192" s="113"/>
      <c r="X192" s="113"/>
      <c r="Y192" s="113"/>
      <c r="Z192" s="113"/>
      <c r="AA192" s="113"/>
      <c r="AB192" s="113"/>
      <c r="AC192" s="113"/>
      <c r="AD192" s="113"/>
      <c r="AE192" s="114"/>
      <c r="AF192" s="115"/>
      <c r="AG192" s="116"/>
      <c r="AH192" s="116"/>
      <c r="AI192" s="116"/>
      <c r="AJ192" s="116"/>
      <c r="AK192" s="97" t="str">
        <f t="shared" ref="AK192" si="80">IF(AF192="","",IF($AJ$10="給与振込","0",IF(AF192&gt;=50000,BD194,AZ194)))</f>
        <v/>
      </c>
      <c r="AL192" s="98"/>
      <c r="AM192" s="99"/>
      <c r="AU192" s="190" t="s">
        <v>17</v>
      </c>
      <c r="AV192" s="79"/>
      <c r="AW192" s="79"/>
      <c r="AX192" s="79"/>
      <c r="AY192" s="79"/>
      <c r="AZ192" s="96">
        <v>440</v>
      </c>
      <c r="BA192" s="96"/>
      <c r="BB192" s="96"/>
      <c r="BC192" s="96"/>
      <c r="BD192" s="96">
        <v>660</v>
      </c>
      <c r="BE192" s="96"/>
      <c r="BF192" s="96"/>
      <c r="BG192" s="183"/>
    </row>
    <row r="193" spans="3:59" ht="15" customHeight="1" thickBot="1">
      <c r="C193" s="69"/>
      <c r="D193" s="56"/>
      <c r="E193" s="170"/>
      <c r="F193" s="171"/>
      <c r="G193" s="171"/>
      <c r="H193" s="171"/>
      <c r="I193" s="176"/>
      <c r="J193" s="177"/>
      <c r="K193" s="163"/>
      <c r="L193" s="163"/>
      <c r="M193" s="163"/>
      <c r="N193" s="166"/>
      <c r="O193" s="161"/>
      <c r="P193" s="161"/>
      <c r="Q193" s="160"/>
      <c r="R193" s="160"/>
      <c r="S193" s="160"/>
      <c r="T193" s="160"/>
      <c r="U193" s="106"/>
      <c r="V193" s="107"/>
      <c r="W193" s="107"/>
      <c r="X193" s="107"/>
      <c r="Y193" s="107"/>
      <c r="Z193" s="107"/>
      <c r="AA193" s="107"/>
      <c r="AB193" s="107"/>
      <c r="AC193" s="107"/>
      <c r="AD193" s="107"/>
      <c r="AE193" s="108"/>
      <c r="AF193" s="115"/>
      <c r="AG193" s="116"/>
      <c r="AH193" s="116"/>
      <c r="AI193" s="116"/>
      <c r="AJ193" s="116"/>
      <c r="AK193" s="100"/>
      <c r="AL193" s="101"/>
      <c r="AM193" s="102"/>
      <c r="AU193" s="80" t="s">
        <v>19</v>
      </c>
      <c r="AV193" s="81"/>
      <c r="AW193" s="81"/>
      <c r="AX193" s="81"/>
      <c r="AY193" s="81"/>
      <c r="AZ193" s="184">
        <v>550</v>
      </c>
      <c r="BA193" s="184"/>
      <c r="BB193" s="184"/>
      <c r="BC193" s="184"/>
      <c r="BD193" s="184">
        <v>880</v>
      </c>
      <c r="BE193" s="184"/>
      <c r="BF193" s="184"/>
      <c r="BG193" s="185"/>
    </row>
    <row r="194" spans="3:59" ht="15" customHeight="1" thickTop="1" thickBot="1">
      <c r="C194" s="69"/>
      <c r="D194" s="56"/>
      <c r="E194" s="172"/>
      <c r="F194" s="173"/>
      <c r="G194" s="173"/>
      <c r="H194" s="173"/>
      <c r="I194" s="178"/>
      <c r="J194" s="179"/>
      <c r="K194" s="164"/>
      <c r="L194" s="164"/>
      <c r="M194" s="164"/>
      <c r="N194" s="167"/>
      <c r="O194" s="161"/>
      <c r="P194" s="161"/>
      <c r="Q194" s="160"/>
      <c r="R194" s="160"/>
      <c r="S194" s="160"/>
      <c r="T194" s="160"/>
      <c r="U194" s="109"/>
      <c r="V194" s="110"/>
      <c r="W194" s="110"/>
      <c r="X194" s="110"/>
      <c r="Y194" s="110"/>
      <c r="Z194" s="110"/>
      <c r="AA194" s="110"/>
      <c r="AB194" s="110"/>
      <c r="AC194" s="110"/>
      <c r="AD194" s="110"/>
      <c r="AE194" s="111"/>
      <c r="AF194" s="115"/>
      <c r="AG194" s="116"/>
      <c r="AH194" s="116"/>
      <c r="AI194" s="116"/>
      <c r="AJ194" s="116"/>
      <c r="AK194" s="103"/>
      <c r="AL194" s="104"/>
      <c r="AM194" s="105"/>
      <c r="AU194" s="186" t="str">
        <f>IF($AE$8="","",$AE$8)</f>
        <v/>
      </c>
      <c r="AV194" s="187"/>
      <c r="AW194" s="187"/>
      <c r="AX194" s="187"/>
      <c r="AY194" s="187"/>
      <c r="AZ194" s="188">
        <f t="shared" ref="AZ194" si="81">IF(AU194="組合員",AZ192,AZ193)</f>
        <v>550</v>
      </c>
      <c r="BA194" s="188"/>
      <c r="BB194" s="188"/>
      <c r="BC194" s="188"/>
      <c r="BD194" s="188">
        <f t="shared" ref="BD194" si="82">IF(AU194="組合員",BD192,BD193)</f>
        <v>880</v>
      </c>
      <c r="BE194" s="188"/>
      <c r="BF194" s="188"/>
      <c r="BG194" s="189"/>
    </row>
    <row r="195" spans="3:59" ht="15" customHeight="1">
      <c r="C195" s="69">
        <v>36</v>
      </c>
      <c r="D195" s="56"/>
      <c r="E195" s="168"/>
      <c r="F195" s="169"/>
      <c r="G195" s="169"/>
      <c r="H195" s="169"/>
      <c r="I195" s="174"/>
      <c r="J195" s="175"/>
      <c r="K195" s="162"/>
      <c r="L195" s="162"/>
      <c r="M195" s="162"/>
      <c r="N195" s="165" t="s">
        <v>26</v>
      </c>
      <c r="O195" s="161"/>
      <c r="P195" s="161"/>
      <c r="Q195" s="160"/>
      <c r="R195" s="160"/>
      <c r="S195" s="160"/>
      <c r="T195" s="160"/>
      <c r="U195" s="112"/>
      <c r="V195" s="113"/>
      <c r="W195" s="113"/>
      <c r="X195" s="113"/>
      <c r="Y195" s="113"/>
      <c r="Z195" s="113"/>
      <c r="AA195" s="113"/>
      <c r="AB195" s="113"/>
      <c r="AC195" s="113"/>
      <c r="AD195" s="113"/>
      <c r="AE195" s="114"/>
      <c r="AF195" s="115"/>
      <c r="AG195" s="116"/>
      <c r="AH195" s="116"/>
      <c r="AI195" s="116"/>
      <c r="AJ195" s="116"/>
      <c r="AK195" s="97" t="str">
        <f t="shared" ref="AK195" si="83">IF(AF195="","",IF($AJ$10="給与振込","0",IF(AF195&gt;=50000,BD197,AZ197)))</f>
        <v/>
      </c>
      <c r="AL195" s="98"/>
      <c r="AM195" s="99"/>
      <c r="AU195" s="190" t="s">
        <v>17</v>
      </c>
      <c r="AV195" s="79"/>
      <c r="AW195" s="79"/>
      <c r="AX195" s="79"/>
      <c r="AY195" s="79"/>
      <c r="AZ195" s="96">
        <v>440</v>
      </c>
      <c r="BA195" s="96"/>
      <c r="BB195" s="96"/>
      <c r="BC195" s="96"/>
      <c r="BD195" s="96">
        <v>660</v>
      </c>
      <c r="BE195" s="96"/>
      <c r="BF195" s="96"/>
      <c r="BG195" s="183"/>
    </row>
    <row r="196" spans="3:59" ht="15" customHeight="1" thickBot="1">
      <c r="C196" s="69"/>
      <c r="D196" s="56"/>
      <c r="E196" s="170"/>
      <c r="F196" s="171"/>
      <c r="G196" s="171"/>
      <c r="H196" s="171"/>
      <c r="I196" s="176"/>
      <c r="J196" s="177"/>
      <c r="K196" s="163"/>
      <c r="L196" s="163"/>
      <c r="M196" s="163"/>
      <c r="N196" s="166"/>
      <c r="O196" s="161"/>
      <c r="P196" s="161"/>
      <c r="Q196" s="160"/>
      <c r="R196" s="160"/>
      <c r="S196" s="160"/>
      <c r="T196" s="160"/>
      <c r="U196" s="106"/>
      <c r="V196" s="107"/>
      <c r="W196" s="107"/>
      <c r="X196" s="107"/>
      <c r="Y196" s="107"/>
      <c r="Z196" s="107"/>
      <c r="AA196" s="107"/>
      <c r="AB196" s="107"/>
      <c r="AC196" s="107"/>
      <c r="AD196" s="107"/>
      <c r="AE196" s="108"/>
      <c r="AF196" s="115"/>
      <c r="AG196" s="116"/>
      <c r="AH196" s="116"/>
      <c r="AI196" s="116"/>
      <c r="AJ196" s="116"/>
      <c r="AK196" s="100"/>
      <c r="AL196" s="101"/>
      <c r="AM196" s="102"/>
      <c r="AU196" s="80" t="s">
        <v>19</v>
      </c>
      <c r="AV196" s="81"/>
      <c r="AW196" s="81"/>
      <c r="AX196" s="81"/>
      <c r="AY196" s="81"/>
      <c r="AZ196" s="184">
        <v>550</v>
      </c>
      <c r="BA196" s="184"/>
      <c r="BB196" s="184"/>
      <c r="BC196" s="184"/>
      <c r="BD196" s="184">
        <v>880</v>
      </c>
      <c r="BE196" s="184"/>
      <c r="BF196" s="184"/>
      <c r="BG196" s="185"/>
    </row>
    <row r="197" spans="3:59" ht="15" customHeight="1" thickTop="1" thickBot="1">
      <c r="C197" s="69"/>
      <c r="D197" s="56"/>
      <c r="E197" s="172"/>
      <c r="F197" s="173"/>
      <c r="G197" s="173"/>
      <c r="H197" s="173"/>
      <c r="I197" s="178"/>
      <c r="J197" s="179"/>
      <c r="K197" s="164"/>
      <c r="L197" s="164"/>
      <c r="M197" s="164"/>
      <c r="N197" s="167"/>
      <c r="O197" s="161"/>
      <c r="P197" s="161"/>
      <c r="Q197" s="160"/>
      <c r="R197" s="160"/>
      <c r="S197" s="160"/>
      <c r="T197" s="160"/>
      <c r="U197" s="109"/>
      <c r="V197" s="110"/>
      <c r="W197" s="110"/>
      <c r="X197" s="110"/>
      <c r="Y197" s="110"/>
      <c r="Z197" s="110"/>
      <c r="AA197" s="110"/>
      <c r="AB197" s="110"/>
      <c r="AC197" s="110"/>
      <c r="AD197" s="110"/>
      <c r="AE197" s="111"/>
      <c r="AF197" s="115"/>
      <c r="AG197" s="116"/>
      <c r="AH197" s="116"/>
      <c r="AI197" s="116"/>
      <c r="AJ197" s="116"/>
      <c r="AK197" s="103"/>
      <c r="AL197" s="104"/>
      <c r="AM197" s="105"/>
      <c r="AU197" s="186" t="str">
        <f>IF($AE$8="","",$AE$8)</f>
        <v/>
      </c>
      <c r="AV197" s="187"/>
      <c r="AW197" s="187"/>
      <c r="AX197" s="187"/>
      <c r="AY197" s="187"/>
      <c r="AZ197" s="188">
        <f t="shared" ref="AZ197" si="84">IF(AU197="組合員",AZ195,AZ196)</f>
        <v>550</v>
      </c>
      <c r="BA197" s="188"/>
      <c r="BB197" s="188"/>
      <c r="BC197" s="188"/>
      <c r="BD197" s="188">
        <f t="shared" ref="BD197" si="85">IF(AU197="組合員",BD195,BD196)</f>
        <v>880</v>
      </c>
      <c r="BE197" s="188"/>
      <c r="BF197" s="188"/>
      <c r="BG197" s="189"/>
    </row>
    <row r="198" spans="3:59" ht="15" customHeight="1">
      <c r="C198" s="69">
        <v>37</v>
      </c>
      <c r="D198" s="56"/>
      <c r="E198" s="168"/>
      <c r="F198" s="169"/>
      <c r="G198" s="169"/>
      <c r="H198" s="169"/>
      <c r="I198" s="174"/>
      <c r="J198" s="175"/>
      <c r="K198" s="162"/>
      <c r="L198" s="162"/>
      <c r="M198" s="162"/>
      <c r="N198" s="165" t="s">
        <v>26</v>
      </c>
      <c r="O198" s="161"/>
      <c r="P198" s="161"/>
      <c r="Q198" s="160"/>
      <c r="R198" s="160"/>
      <c r="S198" s="160"/>
      <c r="T198" s="160"/>
      <c r="U198" s="112"/>
      <c r="V198" s="113"/>
      <c r="W198" s="113"/>
      <c r="X198" s="113"/>
      <c r="Y198" s="113"/>
      <c r="Z198" s="113"/>
      <c r="AA198" s="113"/>
      <c r="AB198" s="113"/>
      <c r="AC198" s="113"/>
      <c r="AD198" s="113"/>
      <c r="AE198" s="114"/>
      <c r="AF198" s="115"/>
      <c r="AG198" s="116"/>
      <c r="AH198" s="116"/>
      <c r="AI198" s="116"/>
      <c r="AJ198" s="116"/>
      <c r="AK198" s="97" t="str">
        <f t="shared" ref="AK198" si="86">IF(AF198="","",IF($AJ$10="給与振込","0",IF(AF198&gt;=50000,BD200,AZ200)))</f>
        <v/>
      </c>
      <c r="AL198" s="98"/>
      <c r="AM198" s="99"/>
      <c r="AU198" s="190" t="s">
        <v>17</v>
      </c>
      <c r="AV198" s="79"/>
      <c r="AW198" s="79"/>
      <c r="AX198" s="79"/>
      <c r="AY198" s="79"/>
      <c r="AZ198" s="96">
        <v>440</v>
      </c>
      <c r="BA198" s="96"/>
      <c r="BB198" s="96"/>
      <c r="BC198" s="96"/>
      <c r="BD198" s="96">
        <v>660</v>
      </c>
      <c r="BE198" s="96"/>
      <c r="BF198" s="96"/>
      <c r="BG198" s="183"/>
    </row>
    <row r="199" spans="3:59" ht="15" customHeight="1" thickBot="1">
      <c r="C199" s="69"/>
      <c r="D199" s="56"/>
      <c r="E199" s="170"/>
      <c r="F199" s="171"/>
      <c r="G199" s="171"/>
      <c r="H199" s="171"/>
      <c r="I199" s="176"/>
      <c r="J199" s="177"/>
      <c r="K199" s="163"/>
      <c r="L199" s="163"/>
      <c r="M199" s="163"/>
      <c r="N199" s="166"/>
      <c r="O199" s="161"/>
      <c r="P199" s="161"/>
      <c r="Q199" s="160"/>
      <c r="R199" s="160"/>
      <c r="S199" s="160"/>
      <c r="T199" s="160"/>
      <c r="U199" s="106"/>
      <c r="V199" s="107"/>
      <c r="W199" s="107"/>
      <c r="X199" s="107"/>
      <c r="Y199" s="107"/>
      <c r="Z199" s="107"/>
      <c r="AA199" s="107"/>
      <c r="AB199" s="107"/>
      <c r="AC199" s="107"/>
      <c r="AD199" s="107"/>
      <c r="AE199" s="108"/>
      <c r="AF199" s="115"/>
      <c r="AG199" s="116"/>
      <c r="AH199" s="116"/>
      <c r="AI199" s="116"/>
      <c r="AJ199" s="116"/>
      <c r="AK199" s="100"/>
      <c r="AL199" s="101"/>
      <c r="AM199" s="102"/>
      <c r="AU199" s="80" t="s">
        <v>19</v>
      </c>
      <c r="AV199" s="81"/>
      <c r="AW199" s="81"/>
      <c r="AX199" s="81"/>
      <c r="AY199" s="81"/>
      <c r="AZ199" s="184">
        <v>550</v>
      </c>
      <c r="BA199" s="184"/>
      <c r="BB199" s="184"/>
      <c r="BC199" s="184"/>
      <c r="BD199" s="184">
        <v>880</v>
      </c>
      <c r="BE199" s="184"/>
      <c r="BF199" s="184"/>
      <c r="BG199" s="185"/>
    </row>
    <row r="200" spans="3:59" ht="15" customHeight="1" thickTop="1" thickBot="1">
      <c r="C200" s="69"/>
      <c r="D200" s="56"/>
      <c r="E200" s="172"/>
      <c r="F200" s="173"/>
      <c r="G200" s="173"/>
      <c r="H200" s="173"/>
      <c r="I200" s="178"/>
      <c r="J200" s="179"/>
      <c r="K200" s="164"/>
      <c r="L200" s="164"/>
      <c r="M200" s="164"/>
      <c r="N200" s="167"/>
      <c r="O200" s="161"/>
      <c r="P200" s="161"/>
      <c r="Q200" s="160"/>
      <c r="R200" s="160"/>
      <c r="S200" s="160"/>
      <c r="T200" s="160"/>
      <c r="U200" s="109"/>
      <c r="V200" s="110"/>
      <c r="W200" s="110"/>
      <c r="X200" s="110"/>
      <c r="Y200" s="110"/>
      <c r="Z200" s="110"/>
      <c r="AA200" s="110"/>
      <c r="AB200" s="110"/>
      <c r="AC200" s="110"/>
      <c r="AD200" s="110"/>
      <c r="AE200" s="111"/>
      <c r="AF200" s="115"/>
      <c r="AG200" s="116"/>
      <c r="AH200" s="116"/>
      <c r="AI200" s="116"/>
      <c r="AJ200" s="116"/>
      <c r="AK200" s="103"/>
      <c r="AL200" s="104"/>
      <c r="AM200" s="105"/>
      <c r="AU200" s="186" t="str">
        <f>IF($AE$8="","",$AE$8)</f>
        <v/>
      </c>
      <c r="AV200" s="187"/>
      <c r="AW200" s="187"/>
      <c r="AX200" s="187"/>
      <c r="AY200" s="187"/>
      <c r="AZ200" s="188">
        <f t="shared" ref="AZ200" si="87">IF(AU200="組合員",AZ198,AZ199)</f>
        <v>550</v>
      </c>
      <c r="BA200" s="188"/>
      <c r="BB200" s="188"/>
      <c r="BC200" s="188"/>
      <c r="BD200" s="188">
        <f t="shared" ref="BD200" si="88">IF(AU200="組合員",BD198,BD199)</f>
        <v>880</v>
      </c>
      <c r="BE200" s="188"/>
      <c r="BF200" s="188"/>
      <c r="BG200" s="189"/>
    </row>
    <row r="201" spans="3:59" ht="15" customHeight="1">
      <c r="C201" s="69">
        <v>38</v>
      </c>
      <c r="D201" s="56"/>
      <c r="E201" s="168"/>
      <c r="F201" s="169"/>
      <c r="G201" s="169"/>
      <c r="H201" s="169"/>
      <c r="I201" s="174"/>
      <c r="J201" s="175"/>
      <c r="K201" s="162"/>
      <c r="L201" s="162"/>
      <c r="M201" s="162"/>
      <c r="N201" s="165" t="s">
        <v>26</v>
      </c>
      <c r="O201" s="161"/>
      <c r="P201" s="161"/>
      <c r="Q201" s="160"/>
      <c r="R201" s="160"/>
      <c r="S201" s="160"/>
      <c r="T201" s="160"/>
      <c r="U201" s="112"/>
      <c r="V201" s="113"/>
      <c r="W201" s="113"/>
      <c r="X201" s="113"/>
      <c r="Y201" s="113"/>
      <c r="Z201" s="113"/>
      <c r="AA201" s="113"/>
      <c r="AB201" s="113"/>
      <c r="AC201" s="113"/>
      <c r="AD201" s="113"/>
      <c r="AE201" s="114"/>
      <c r="AF201" s="115"/>
      <c r="AG201" s="116"/>
      <c r="AH201" s="116"/>
      <c r="AI201" s="116"/>
      <c r="AJ201" s="116"/>
      <c r="AK201" s="97" t="str">
        <f t="shared" ref="AK201" si="89">IF(AF201="","",IF($AJ$10="給与振込","0",IF(AF201&gt;=50000,BD203,AZ203)))</f>
        <v/>
      </c>
      <c r="AL201" s="98"/>
      <c r="AM201" s="99"/>
      <c r="AU201" s="190" t="s">
        <v>17</v>
      </c>
      <c r="AV201" s="79"/>
      <c r="AW201" s="79"/>
      <c r="AX201" s="79"/>
      <c r="AY201" s="79"/>
      <c r="AZ201" s="96">
        <v>440</v>
      </c>
      <c r="BA201" s="96"/>
      <c r="BB201" s="96"/>
      <c r="BC201" s="96"/>
      <c r="BD201" s="96">
        <v>660</v>
      </c>
      <c r="BE201" s="96"/>
      <c r="BF201" s="96"/>
      <c r="BG201" s="183"/>
    </row>
    <row r="202" spans="3:59" ht="15" customHeight="1" thickBot="1">
      <c r="C202" s="69"/>
      <c r="D202" s="56"/>
      <c r="E202" s="170"/>
      <c r="F202" s="171"/>
      <c r="G202" s="171"/>
      <c r="H202" s="171"/>
      <c r="I202" s="176"/>
      <c r="J202" s="177"/>
      <c r="K202" s="163"/>
      <c r="L202" s="163"/>
      <c r="M202" s="163"/>
      <c r="N202" s="166"/>
      <c r="O202" s="161"/>
      <c r="P202" s="161"/>
      <c r="Q202" s="160"/>
      <c r="R202" s="160"/>
      <c r="S202" s="160"/>
      <c r="T202" s="160"/>
      <c r="U202" s="106"/>
      <c r="V202" s="107"/>
      <c r="W202" s="107"/>
      <c r="X202" s="107"/>
      <c r="Y202" s="107"/>
      <c r="Z202" s="107"/>
      <c r="AA202" s="107"/>
      <c r="AB202" s="107"/>
      <c r="AC202" s="107"/>
      <c r="AD202" s="107"/>
      <c r="AE202" s="108"/>
      <c r="AF202" s="115"/>
      <c r="AG202" s="116"/>
      <c r="AH202" s="116"/>
      <c r="AI202" s="116"/>
      <c r="AJ202" s="116"/>
      <c r="AK202" s="100"/>
      <c r="AL202" s="101"/>
      <c r="AM202" s="102"/>
      <c r="AU202" s="80" t="s">
        <v>19</v>
      </c>
      <c r="AV202" s="81"/>
      <c r="AW202" s="81"/>
      <c r="AX202" s="81"/>
      <c r="AY202" s="81"/>
      <c r="AZ202" s="184">
        <v>550</v>
      </c>
      <c r="BA202" s="184"/>
      <c r="BB202" s="184"/>
      <c r="BC202" s="184"/>
      <c r="BD202" s="184">
        <v>880</v>
      </c>
      <c r="BE202" s="184"/>
      <c r="BF202" s="184"/>
      <c r="BG202" s="185"/>
    </row>
    <row r="203" spans="3:59" ht="15" customHeight="1" thickTop="1" thickBot="1">
      <c r="C203" s="69"/>
      <c r="D203" s="56"/>
      <c r="E203" s="172"/>
      <c r="F203" s="173"/>
      <c r="G203" s="173"/>
      <c r="H203" s="173"/>
      <c r="I203" s="178"/>
      <c r="J203" s="179"/>
      <c r="K203" s="164"/>
      <c r="L203" s="164"/>
      <c r="M203" s="164"/>
      <c r="N203" s="167"/>
      <c r="O203" s="161"/>
      <c r="P203" s="161"/>
      <c r="Q203" s="160"/>
      <c r="R203" s="160"/>
      <c r="S203" s="160"/>
      <c r="T203" s="160"/>
      <c r="U203" s="109"/>
      <c r="V203" s="110"/>
      <c r="W203" s="110"/>
      <c r="X203" s="110"/>
      <c r="Y203" s="110"/>
      <c r="Z203" s="110"/>
      <c r="AA203" s="110"/>
      <c r="AB203" s="110"/>
      <c r="AC203" s="110"/>
      <c r="AD203" s="110"/>
      <c r="AE203" s="111"/>
      <c r="AF203" s="115"/>
      <c r="AG203" s="116"/>
      <c r="AH203" s="116"/>
      <c r="AI203" s="116"/>
      <c r="AJ203" s="116"/>
      <c r="AK203" s="103"/>
      <c r="AL203" s="104"/>
      <c r="AM203" s="105"/>
      <c r="AU203" s="186" t="str">
        <f>IF($AE$8="","",$AE$8)</f>
        <v/>
      </c>
      <c r="AV203" s="187"/>
      <c r="AW203" s="187"/>
      <c r="AX203" s="187"/>
      <c r="AY203" s="187"/>
      <c r="AZ203" s="188">
        <f t="shared" ref="AZ203" si="90">IF(AU203="組合員",AZ201,AZ202)</f>
        <v>550</v>
      </c>
      <c r="BA203" s="188"/>
      <c r="BB203" s="188"/>
      <c r="BC203" s="188"/>
      <c r="BD203" s="188">
        <f t="shared" ref="BD203" si="91">IF(AU203="組合員",BD201,BD202)</f>
        <v>880</v>
      </c>
      <c r="BE203" s="188"/>
      <c r="BF203" s="188"/>
      <c r="BG203" s="189"/>
    </row>
    <row r="204" spans="3:59" ht="15" customHeight="1">
      <c r="C204" s="69">
        <v>39</v>
      </c>
      <c r="D204" s="56"/>
      <c r="E204" s="168"/>
      <c r="F204" s="169"/>
      <c r="G204" s="169"/>
      <c r="H204" s="169"/>
      <c r="I204" s="174"/>
      <c r="J204" s="175"/>
      <c r="K204" s="162"/>
      <c r="L204" s="162"/>
      <c r="M204" s="162"/>
      <c r="N204" s="165" t="s">
        <v>26</v>
      </c>
      <c r="O204" s="161"/>
      <c r="P204" s="161"/>
      <c r="Q204" s="160"/>
      <c r="R204" s="160"/>
      <c r="S204" s="160"/>
      <c r="T204" s="160"/>
      <c r="U204" s="112"/>
      <c r="V204" s="113"/>
      <c r="W204" s="113"/>
      <c r="X204" s="113"/>
      <c r="Y204" s="113"/>
      <c r="Z204" s="113"/>
      <c r="AA204" s="113"/>
      <c r="AB204" s="113"/>
      <c r="AC204" s="113"/>
      <c r="AD204" s="113"/>
      <c r="AE204" s="114"/>
      <c r="AF204" s="115"/>
      <c r="AG204" s="116"/>
      <c r="AH204" s="116"/>
      <c r="AI204" s="116"/>
      <c r="AJ204" s="116"/>
      <c r="AK204" s="97" t="str">
        <f t="shared" ref="AK204" si="92">IF(AF204="","",IF($AJ$10="給与振込","0",IF(AF204&gt;=50000,BD206,AZ206)))</f>
        <v/>
      </c>
      <c r="AL204" s="98"/>
      <c r="AM204" s="99"/>
      <c r="AU204" s="190" t="s">
        <v>17</v>
      </c>
      <c r="AV204" s="79"/>
      <c r="AW204" s="79"/>
      <c r="AX204" s="79"/>
      <c r="AY204" s="79"/>
      <c r="AZ204" s="96">
        <v>440</v>
      </c>
      <c r="BA204" s="96"/>
      <c r="BB204" s="96"/>
      <c r="BC204" s="96"/>
      <c r="BD204" s="96">
        <v>660</v>
      </c>
      <c r="BE204" s="96"/>
      <c r="BF204" s="96"/>
      <c r="BG204" s="183"/>
    </row>
    <row r="205" spans="3:59" ht="15" customHeight="1" thickBot="1">
      <c r="C205" s="69"/>
      <c r="D205" s="56"/>
      <c r="E205" s="170"/>
      <c r="F205" s="171"/>
      <c r="G205" s="171"/>
      <c r="H205" s="171"/>
      <c r="I205" s="176"/>
      <c r="J205" s="177"/>
      <c r="K205" s="163"/>
      <c r="L205" s="163"/>
      <c r="M205" s="163"/>
      <c r="N205" s="166"/>
      <c r="O205" s="161"/>
      <c r="P205" s="161"/>
      <c r="Q205" s="160"/>
      <c r="R205" s="160"/>
      <c r="S205" s="160"/>
      <c r="T205" s="160"/>
      <c r="U205" s="106"/>
      <c r="V205" s="107"/>
      <c r="W205" s="107"/>
      <c r="X205" s="107"/>
      <c r="Y205" s="107"/>
      <c r="Z205" s="107"/>
      <c r="AA205" s="107"/>
      <c r="AB205" s="107"/>
      <c r="AC205" s="107"/>
      <c r="AD205" s="107"/>
      <c r="AE205" s="108"/>
      <c r="AF205" s="115"/>
      <c r="AG205" s="116"/>
      <c r="AH205" s="116"/>
      <c r="AI205" s="116"/>
      <c r="AJ205" s="116"/>
      <c r="AK205" s="100"/>
      <c r="AL205" s="101"/>
      <c r="AM205" s="102"/>
      <c r="AU205" s="80" t="s">
        <v>19</v>
      </c>
      <c r="AV205" s="81"/>
      <c r="AW205" s="81"/>
      <c r="AX205" s="81"/>
      <c r="AY205" s="81"/>
      <c r="AZ205" s="184">
        <v>550</v>
      </c>
      <c r="BA205" s="184"/>
      <c r="BB205" s="184"/>
      <c r="BC205" s="184"/>
      <c r="BD205" s="184">
        <v>880</v>
      </c>
      <c r="BE205" s="184"/>
      <c r="BF205" s="184"/>
      <c r="BG205" s="185"/>
    </row>
    <row r="206" spans="3:59" ht="15" customHeight="1" thickTop="1" thickBot="1">
      <c r="C206" s="69"/>
      <c r="D206" s="56"/>
      <c r="E206" s="172"/>
      <c r="F206" s="173"/>
      <c r="G206" s="173"/>
      <c r="H206" s="173"/>
      <c r="I206" s="178"/>
      <c r="J206" s="179"/>
      <c r="K206" s="164"/>
      <c r="L206" s="164"/>
      <c r="M206" s="164"/>
      <c r="N206" s="167"/>
      <c r="O206" s="161"/>
      <c r="P206" s="161"/>
      <c r="Q206" s="160"/>
      <c r="R206" s="160"/>
      <c r="S206" s="160"/>
      <c r="T206" s="160"/>
      <c r="U206" s="109"/>
      <c r="V206" s="110"/>
      <c r="W206" s="110"/>
      <c r="X206" s="110"/>
      <c r="Y206" s="110"/>
      <c r="Z206" s="110"/>
      <c r="AA206" s="110"/>
      <c r="AB206" s="110"/>
      <c r="AC206" s="110"/>
      <c r="AD206" s="110"/>
      <c r="AE206" s="111"/>
      <c r="AF206" s="115"/>
      <c r="AG206" s="116"/>
      <c r="AH206" s="116"/>
      <c r="AI206" s="116"/>
      <c r="AJ206" s="116"/>
      <c r="AK206" s="103"/>
      <c r="AL206" s="104"/>
      <c r="AM206" s="105"/>
      <c r="AU206" s="186" t="str">
        <f>IF($AE$8="","",$AE$8)</f>
        <v/>
      </c>
      <c r="AV206" s="187"/>
      <c r="AW206" s="187"/>
      <c r="AX206" s="187"/>
      <c r="AY206" s="187"/>
      <c r="AZ206" s="188">
        <f t="shared" ref="AZ206" si="93">IF(AU206="組合員",AZ204,AZ205)</f>
        <v>550</v>
      </c>
      <c r="BA206" s="188"/>
      <c r="BB206" s="188"/>
      <c r="BC206" s="188"/>
      <c r="BD206" s="188">
        <f t="shared" ref="BD206" si="94">IF(AU206="組合員",BD204,BD205)</f>
        <v>880</v>
      </c>
      <c r="BE206" s="188"/>
      <c r="BF206" s="188"/>
      <c r="BG206" s="189"/>
    </row>
    <row r="207" spans="3:59" ht="15" customHeight="1">
      <c r="C207" s="69">
        <v>40</v>
      </c>
      <c r="D207" s="56"/>
      <c r="E207" s="168"/>
      <c r="F207" s="169"/>
      <c r="G207" s="169"/>
      <c r="H207" s="169"/>
      <c r="I207" s="174"/>
      <c r="J207" s="175"/>
      <c r="K207" s="162"/>
      <c r="L207" s="162"/>
      <c r="M207" s="162"/>
      <c r="N207" s="165" t="s">
        <v>26</v>
      </c>
      <c r="O207" s="161"/>
      <c r="P207" s="161"/>
      <c r="Q207" s="160"/>
      <c r="R207" s="160"/>
      <c r="S207" s="160"/>
      <c r="T207" s="160"/>
      <c r="U207" s="112"/>
      <c r="V207" s="113"/>
      <c r="W207" s="113"/>
      <c r="X207" s="113"/>
      <c r="Y207" s="113"/>
      <c r="Z207" s="113"/>
      <c r="AA207" s="113"/>
      <c r="AB207" s="113"/>
      <c r="AC207" s="113"/>
      <c r="AD207" s="113"/>
      <c r="AE207" s="114"/>
      <c r="AF207" s="115"/>
      <c r="AG207" s="116"/>
      <c r="AH207" s="116"/>
      <c r="AI207" s="116"/>
      <c r="AJ207" s="116"/>
      <c r="AK207" s="97" t="str">
        <f>IF(AF207="","",IF($AJ$10="給与振込","0",IF(AF207&gt;=50000,BD209,AZ209)))</f>
        <v/>
      </c>
      <c r="AL207" s="98"/>
      <c r="AM207" s="99"/>
      <c r="AU207" s="190" t="s">
        <v>17</v>
      </c>
      <c r="AV207" s="79"/>
      <c r="AW207" s="79"/>
      <c r="AX207" s="79"/>
      <c r="AY207" s="79"/>
      <c r="AZ207" s="96">
        <v>440</v>
      </c>
      <c r="BA207" s="96"/>
      <c r="BB207" s="96"/>
      <c r="BC207" s="96"/>
      <c r="BD207" s="96">
        <v>660</v>
      </c>
      <c r="BE207" s="96"/>
      <c r="BF207" s="96"/>
      <c r="BG207" s="183"/>
    </row>
    <row r="208" spans="3:59" ht="15" customHeight="1" thickBot="1">
      <c r="C208" s="69"/>
      <c r="D208" s="56"/>
      <c r="E208" s="170"/>
      <c r="F208" s="171"/>
      <c r="G208" s="171"/>
      <c r="H208" s="171"/>
      <c r="I208" s="176"/>
      <c r="J208" s="177"/>
      <c r="K208" s="163"/>
      <c r="L208" s="163"/>
      <c r="M208" s="163"/>
      <c r="N208" s="166"/>
      <c r="O208" s="161"/>
      <c r="P208" s="161"/>
      <c r="Q208" s="160"/>
      <c r="R208" s="160"/>
      <c r="S208" s="160"/>
      <c r="T208" s="160"/>
      <c r="U208" s="106"/>
      <c r="V208" s="107"/>
      <c r="W208" s="107"/>
      <c r="X208" s="107"/>
      <c r="Y208" s="107"/>
      <c r="Z208" s="107"/>
      <c r="AA208" s="107"/>
      <c r="AB208" s="107"/>
      <c r="AC208" s="107"/>
      <c r="AD208" s="107"/>
      <c r="AE208" s="108"/>
      <c r="AF208" s="115"/>
      <c r="AG208" s="116"/>
      <c r="AH208" s="116"/>
      <c r="AI208" s="116"/>
      <c r="AJ208" s="116"/>
      <c r="AK208" s="100"/>
      <c r="AL208" s="101"/>
      <c r="AM208" s="102"/>
      <c r="AU208" s="80" t="s">
        <v>19</v>
      </c>
      <c r="AV208" s="81"/>
      <c r="AW208" s="81"/>
      <c r="AX208" s="81"/>
      <c r="AY208" s="81"/>
      <c r="AZ208" s="184">
        <v>550</v>
      </c>
      <c r="BA208" s="184"/>
      <c r="BB208" s="184"/>
      <c r="BC208" s="184"/>
      <c r="BD208" s="184">
        <v>880</v>
      </c>
      <c r="BE208" s="184"/>
      <c r="BF208" s="184"/>
      <c r="BG208" s="185"/>
    </row>
    <row r="209" spans="3:59" ht="15" customHeight="1" thickTop="1" thickBot="1">
      <c r="C209" s="69"/>
      <c r="D209" s="56"/>
      <c r="E209" s="198"/>
      <c r="F209" s="199"/>
      <c r="G209" s="199"/>
      <c r="H209" s="199"/>
      <c r="I209" s="217"/>
      <c r="J209" s="218"/>
      <c r="K209" s="219"/>
      <c r="L209" s="219"/>
      <c r="M209" s="219"/>
      <c r="N209" s="220"/>
      <c r="O209" s="221"/>
      <c r="P209" s="221"/>
      <c r="Q209" s="192"/>
      <c r="R209" s="192"/>
      <c r="S209" s="192"/>
      <c r="T209" s="192"/>
      <c r="U209" s="195"/>
      <c r="V209" s="196"/>
      <c r="W209" s="196"/>
      <c r="X209" s="196"/>
      <c r="Y209" s="196"/>
      <c r="Z209" s="196"/>
      <c r="AA209" s="196"/>
      <c r="AB209" s="196"/>
      <c r="AC209" s="196"/>
      <c r="AD209" s="196"/>
      <c r="AE209" s="197"/>
      <c r="AF209" s="193"/>
      <c r="AG209" s="194"/>
      <c r="AH209" s="194"/>
      <c r="AI209" s="194"/>
      <c r="AJ209" s="194"/>
      <c r="AK209" s="103"/>
      <c r="AL209" s="104"/>
      <c r="AM209" s="105"/>
      <c r="AU209" s="186" t="str">
        <f>IF($AE$8="","",$AE$8)</f>
        <v/>
      </c>
      <c r="AV209" s="187"/>
      <c r="AW209" s="187"/>
      <c r="AX209" s="187"/>
      <c r="AY209" s="187"/>
      <c r="AZ209" s="188">
        <f t="shared" ref="AZ209" si="95">IF(AU209="組合員",AZ207,AZ208)</f>
        <v>550</v>
      </c>
      <c r="BA209" s="188"/>
      <c r="BB209" s="188"/>
      <c r="BC209" s="188"/>
      <c r="BD209" s="188">
        <f t="shared" ref="BD209" si="96">IF(AU209="組合員",BD207,BD208)</f>
        <v>880</v>
      </c>
      <c r="BE209" s="188"/>
      <c r="BF209" s="188"/>
      <c r="BG209" s="189"/>
    </row>
    <row r="210" spans="3:59" ht="15" customHeight="1" thickTop="1" thickBot="1"/>
    <row r="211" spans="3:59" ht="15" customHeight="1">
      <c r="AD211" s="190" t="s">
        <v>43</v>
      </c>
      <c r="AE211" s="79"/>
      <c r="AF211" s="79"/>
      <c r="AG211" s="79"/>
      <c r="AH211" s="79"/>
      <c r="AI211" s="79" t="s">
        <v>44</v>
      </c>
      <c r="AJ211" s="79"/>
      <c r="AK211" s="79"/>
      <c r="AL211" s="79"/>
      <c r="AM211" s="222"/>
    </row>
    <row r="212" spans="3:59" ht="15" customHeight="1" thickBot="1">
      <c r="AD212" s="80"/>
      <c r="AE212" s="81"/>
      <c r="AF212" s="81"/>
      <c r="AG212" s="81"/>
      <c r="AH212" s="81"/>
      <c r="AI212" s="81"/>
      <c r="AJ212" s="81"/>
      <c r="AK212" s="81"/>
      <c r="AL212" s="81"/>
      <c r="AM212" s="223"/>
    </row>
    <row r="213" spans="3:59" ht="15" customHeight="1" thickTop="1">
      <c r="AD213" s="82">
        <f>SUM(AF180:AJ209)</f>
        <v>0</v>
      </c>
      <c r="AE213" s="83"/>
      <c r="AF213" s="83"/>
      <c r="AG213" s="83"/>
      <c r="AH213" s="83"/>
      <c r="AI213" s="83">
        <f>SUM(AK180:AM209)</f>
        <v>0</v>
      </c>
      <c r="AJ213" s="83"/>
      <c r="AK213" s="83"/>
      <c r="AL213" s="83"/>
      <c r="AM213" s="224"/>
    </row>
    <row r="214" spans="3:59" ht="15" customHeight="1" thickBot="1">
      <c r="AD214" s="84"/>
      <c r="AE214" s="85"/>
      <c r="AF214" s="85"/>
      <c r="AG214" s="85"/>
      <c r="AH214" s="85"/>
      <c r="AI214" s="85"/>
      <c r="AJ214" s="85"/>
      <c r="AK214" s="85"/>
      <c r="AL214" s="85"/>
      <c r="AM214" s="225"/>
    </row>
    <row r="215" spans="3:59" ht="15" customHeight="1">
      <c r="AD215" s="13"/>
      <c r="AE215" s="13"/>
      <c r="AF215" s="13"/>
      <c r="AG215" s="13"/>
      <c r="AH215" s="13"/>
      <c r="AI215" s="13"/>
      <c r="AJ215" s="13"/>
      <c r="AK215" s="13"/>
      <c r="AL215" s="13"/>
      <c r="AM215" s="13"/>
    </row>
    <row r="216" spans="3:59" ht="15" customHeight="1">
      <c r="AD216" s="13"/>
      <c r="AE216" s="13"/>
      <c r="AF216" s="13"/>
      <c r="AG216" s="13"/>
      <c r="AH216" s="13"/>
      <c r="AI216" s="13"/>
      <c r="AJ216" s="13"/>
      <c r="AK216" s="13"/>
      <c r="AL216" s="13"/>
      <c r="AM216" s="13"/>
    </row>
    <row r="217" spans="3:59" ht="15" customHeight="1">
      <c r="AD217" s="13"/>
      <c r="AE217" s="13"/>
      <c r="AF217" s="13"/>
      <c r="AG217" s="13"/>
      <c r="AH217" s="13"/>
      <c r="AI217" s="13"/>
      <c r="AJ217" s="13"/>
      <c r="AK217" s="13"/>
      <c r="AL217" s="13"/>
      <c r="AM217" s="13"/>
    </row>
    <row r="218" spans="3:59" ht="15" customHeight="1">
      <c r="AD218" s="13"/>
      <c r="AE218" s="13"/>
      <c r="AF218" s="13"/>
      <c r="AG218" s="13"/>
      <c r="AH218" s="13"/>
      <c r="AI218" s="13"/>
      <c r="AJ218" s="13"/>
      <c r="AK218" s="13"/>
      <c r="AL218" s="13"/>
      <c r="AM218" s="13"/>
    </row>
    <row r="220" spans="3:59" ht="15" customHeight="1">
      <c r="M220" s="48" t="s">
        <v>1</v>
      </c>
      <c r="N220" s="48"/>
      <c r="O220" s="48"/>
      <c r="P220" s="48"/>
      <c r="Q220" s="48"/>
      <c r="R220" s="48"/>
      <c r="S220" s="48"/>
      <c r="T220" s="48"/>
      <c r="U220" s="48"/>
      <c r="V220" s="48"/>
      <c r="W220" s="48"/>
      <c r="X220" s="48"/>
      <c r="Y220" s="48"/>
      <c r="Z220" s="48"/>
      <c r="AA220" s="48"/>
      <c r="AD220" s="28" t="s">
        <v>71</v>
      </c>
      <c r="AE220" s="28"/>
      <c r="AF220" s="28"/>
      <c r="AG220" s="28"/>
      <c r="AH220" s="28"/>
      <c r="AI220" s="28"/>
      <c r="AJ220" s="28"/>
      <c r="AK220" s="28"/>
      <c r="AL220" s="28"/>
      <c r="AM220" s="28"/>
    </row>
    <row r="221" spans="3:59" s="18" customFormat="1" ht="15" customHeight="1">
      <c r="C221" s="149" t="s">
        <v>69</v>
      </c>
      <c r="D221" s="149"/>
      <c r="E221" s="149"/>
      <c r="F221" s="149"/>
      <c r="G221" s="149"/>
      <c r="H221" s="26"/>
      <c r="I221" s="26"/>
      <c r="J221" s="26"/>
      <c r="K221" s="26"/>
      <c r="L221" s="26"/>
      <c r="M221" s="26"/>
      <c r="N221" s="26"/>
      <c r="O221" s="26"/>
      <c r="P221" s="26"/>
      <c r="Q221" s="26"/>
      <c r="R221" s="26"/>
      <c r="S221" s="26"/>
      <c r="T221" s="26"/>
      <c r="U221" s="26"/>
      <c r="V221" s="26"/>
      <c r="W221" s="26"/>
      <c r="X221" s="26"/>
      <c r="Y221" s="26"/>
      <c r="Z221" s="66" t="s">
        <v>65</v>
      </c>
      <c r="AA221" s="66"/>
      <c r="AB221" s="66"/>
      <c r="AC221" s="66"/>
      <c r="AD221" s="216" t="str">
        <f>IF($AD$1="","",$AD$1)</f>
        <v/>
      </c>
      <c r="AE221" s="216"/>
      <c r="AF221" s="216"/>
      <c r="AG221" s="27" t="s">
        <v>12</v>
      </c>
      <c r="AH221" s="216" t="str">
        <f>IF($AH$1="","",$AH$1)</f>
        <v/>
      </c>
      <c r="AI221" s="216"/>
      <c r="AJ221" s="27" t="s">
        <v>11</v>
      </c>
      <c r="AK221" s="216" t="str">
        <f>IF($AK$1="","",$AK$1)</f>
        <v/>
      </c>
      <c r="AL221" s="216"/>
      <c r="AM221" s="27" t="s">
        <v>10</v>
      </c>
      <c r="AN221" s="26"/>
      <c r="AO221" s="26"/>
      <c r="AP221" s="26"/>
      <c r="AQ221" s="26"/>
      <c r="AR221" s="26"/>
      <c r="AS221" s="26"/>
      <c r="AT221" s="26"/>
      <c r="AU221" s="26"/>
      <c r="AV221" s="26"/>
      <c r="AW221" s="26"/>
      <c r="AX221" s="26"/>
      <c r="AY221" s="26"/>
      <c r="AZ221" s="26"/>
      <c r="BA221" s="26"/>
      <c r="BB221" s="26"/>
      <c r="BC221" s="26"/>
      <c r="BD221" s="26"/>
      <c r="BE221" s="26"/>
      <c r="BF221" s="26"/>
      <c r="BG221" s="26"/>
    </row>
    <row r="222" spans="3:59" s="18" customFormat="1" ht="15" customHeight="1">
      <c r="C222" s="130" t="s">
        <v>0</v>
      </c>
      <c r="D222" s="13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c r="AA222" s="130"/>
      <c r="AB222" s="130"/>
      <c r="AC222" s="130"/>
      <c r="AD222" s="130"/>
      <c r="AE222" s="130"/>
      <c r="AF222" s="130"/>
      <c r="AG222" s="130"/>
      <c r="AH222" s="130"/>
      <c r="AI222" s="130"/>
      <c r="AJ222" s="130"/>
      <c r="AK222" s="130"/>
      <c r="AL222" s="130"/>
      <c r="AM222" s="130"/>
    </row>
    <row r="223" spans="3:59" s="18" customFormat="1" ht="15" customHeight="1">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c r="AA223" s="130"/>
      <c r="AB223" s="130"/>
      <c r="AC223" s="130"/>
      <c r="AD223" s="130"/>
      <c r="AE223" s="130"/>
      <c r="AF223" s="130"/>
      <c r="AG223" s="130"/>
      <c r="AH223" s="130"/>
      <c r="AI223" s="130"/>
      <c r="AJ223" s="130"/>
      <c r="AK223" s="130"/>
      <c r="AL223" s="130"/>
      <c r="AM223" s="130"/>
    </row>
    <row r="224" spans="3:59" s="18" customFormat="1" ht="15" customHeight="1" thickBot="1">
      <c r="C224" s="130"/>
      <c r="D224" s="13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c r="AA224" s="130"/>
      <c r="AB224" s="130"/>
      <c r="AC224" s="130"/>
      <c r="AD224" s="130"/>
      <c r="AE224" s="130"/>
      <c r="AF224" s="130"/>
      <c r="AG224" s="130"/>
      <c r="AH224" s="130"/>
      <c r="AI224" s="130"/>
      <c r="AJ224" s="130"/>
      <c r="AK224" s="130"/>
      <c r="AL224" s="130"/>
      <c r="AM224" s="130"/>
    </row>
    <row r="225" spans="3:59" s="18" customFormat="1" ht="15" customHeight="1" thickTop="1">
      <c r="C225" s="241" t="s">
        <v>4</v>
      </c>
      <c r="D225" s="242"/>
      <c r="E225" s="247" t="s">
        <v>2</v>
      </c>
      <c r="F225" s="200"/>
      <c r="G225" s="200"/>
      <c r="H225" s="200" t="str">
        <f>IF($H$5="","",$H$5)</f>
        <v/>
      </c>
      <c r="I225" s="200"/>
      <c r="J225" s="200"/>
      <c r="K225" s="200"/>
      <c r="L225" s="200"/>
      <c r="M225" s="200"/>
      <c r="N225" s="200"/>
      <c r="O225" s="200"/>
      <c r="P225" s="200"/>
      <c r="Q225" s="200"/>
      <c r="R225" s="200"/>
      <c r="S225" s="200"/>
      <c r="T225" s="200"/>
      <c r="U225" s="200"/>
      <c r="V225" s="202"/>
      <c r="X225" s="117" t="s">
        <v>13</v>
      </c>
      <c r="Y225" s="118"/>
      <c r="Z225" s="118"/>
      <c r="AA225" s="119"/>
      <c r="AB225" s="200" t="str">
        <f>IF($AB$5="","",$AB$5)</f>
        <v/>
      </c>
      <c r="AC225" s="200"/>
      <c r="AD225" s="200"/>
      <c r="AE225" s="200" t="s">
        <v>12</v>
      </c>
      <c r="AF225" s="200" t="str">
        <f>IF($AF$5="","",$AF$5)</f>
        <v/>
      </c>
      <c r="AG225" s="200"/>
      <c r="AH225" s="200" t="s">
        <v>11</v>
      </c>
      <c r="AI225" s="200" t="str">
        <f>IF($AI$5="","",$AI$5)</f>
        <v/>
      </c>
      <c r="AJ225" s="200"/>
      <c r="AK225" s="202" t="s">
        <v>10</v>
      </c>
    </row>
    <row r="226" spans="3:59" s="18" customFormat="1" ht="15" customHeight="1" thickBot="1">
      <c r="C226" s="243"/>
      <c r="D226" s="244"/>
      <c r="E226" s="19"/>
      <c r="F226" s="20"/>
      <c r="G226" s="20"/>
      <c r="H226" s="207"/>
      <c r="I226" s="207"/>
      <c r="J226" s="207"/>
      <c r="K226" s="207"/>
      <c r="L226" s="207"/>
      <c r="M226" s="207"/>
      <c r="N226" s="207"/>
      <c r="O226" s="207"/>
      <c r="P226" s="207"/>
      <c r="Q226" s="207"/>
      <c r="R226" s="207"/>
      <c r="S226" s="207"/>
      <c r="T226" s="207"/>
      <c r="U226" s="207"/>
      <c r="V226" s="209"/>
      <c r="X226" s="120"/>
      <c r="Y226" s="121"/>
      <c r="Z226" s="121"/>
      <c r="AA226" s="122"/>
      <c r="AB226" s="201"/>
      <c r="AC226" s="201"/>
      <c r="AD226" s="201"/>
      <c r="AE226" s="201"/>
      <c r="AF226" s="201"/>
      <c r="AG226" s="201"/>
      <c r="AH226" s="201"/>
      <c r="AI226" s="201"/>
      <c r="AJ226" s="201"/>
      <c r="AK226" s="203"/>
    </row>
    <row r="227" spans="3:59" s="18" customFormat="1" ht="15" customHeight="1" thickTop="1" thickBot="1">
      <c r="C227" s="243"/>
      <c r="D227" s="244"/>
      <c r="E227" s="204" t="s">
        <v>5</v>
      </c>
      <c r="F227" s="206" t="str">
        <f>IF($F$7="","",$F$7)</f>
        <v/>
      </c>
      <c r="G227" s="206"/>
      <c r="H227" s="206"/>
      <c r="I227" s="206"/>
      <c r="J227" s="206"/>
      <c r="K227" s="206"/>
      <c r="L227" s="206"/>
      <c r="M227" s="206"/>
      <c r="N227" s="206"/>
      <c r="O227" s="206"/>
      <c r="P227" s="206"/>
      <c r="Q227" s="206"/>
      <c r="R227" s="206"/>
      <c r="S227" s="206"/>
      <c r="T227" s="206"/>
      <c r="U227" s="206" t="s">
        <v>3</v>
      </c>
      <c r="V227" s="208"/>
    </row>
    <row r="228" spans="3:59" s="18" customFormat="1" ht="15" customHeight="1" thickTop="1">
      <c r="C228" s="243"/>
      <c r="D228" s="244"/>
      <c r="E228" s="205"/>
      <c r="F228" s="207"/>
      <c r="G228" s="207"/>
      <c r="H228" s="207"/>
      <c r="I228" s="207"/>
      <c r="J228" s="207"/>
      <c r="K228" s="207"/>
      <c r="L228" s="207"/>
      <c r="M228" s="207"/>
      <c r="N228" s="207"/>
      <c r="O228" s="207"/>
      <c r="P228" s="207"/>
      <c r="Q228" s="207"/>
      <c r="R228" s="207"/>
      <c r="S228" s="207"/>
      <c r="T228" s="207"/>
      <c r="U228" s="207"/>
      <c r="V228" s="209"/>
      <c r="X228" s="226" t="s">
        <v>18</v>
      </c>
      <c r="Y228" s="200"/>
      <c r="Z228" s="200"/>
      <c r="AA228" s="200"/>
      <c r="AB228" s="227"/>
      <c r="AC228" s="210" t="str">
        <f>IF(AE228="","",IF(AE228="組合員",1,2))</f>
        <v/>
      </c>
      <c r="AD228" s="211"/>
      <c r="AE228" s="230" t="str">
        <f>IF($AE$8="","",$AE$8)</f>
        <v/>
      </c>
      <c r="AF228" s="230"/>
      <c r="AG228" s="230"/>
      <c r="AH228" s="231"/>
      <c r="AJ228" s="117" t="s">
        <v>66</v>
      </c>
      <c r="AK228" s="118"/>
      <c r="AL228" s="118"/>
      <c r="AM228" s="125"/>
    </row>
    <row r="229" spans="3:59" s="18" customFormat="1" ht="15" customHeight="1" thickBot="1">
      <c r="C229" s="243"/>
      <c r="D229" s="244"/>
      <c r="E229" s="214" t="s">
        <v>6</v>
      </c>
      <c r="F229" s="206" t="str">
        <f>IF($F$9="","",$F$9)</f>
        <v/>
      </c>
      <c r="G229" s="206"/>
      <c r="H229" s="206"/>
      <c r="I229" s="206"/>
      <c r="J229" s="206"/>
      <c r="K229" s="206"/>
      <c r="L229" s="206"/>
      <c r="M229" s="206"/>
      <c r="N229" s="206"/>
      <c r="O229" s="206"/>
      <c r="P229" s="206"/>
      <c r="Q229" s="206"/>
      <c r="R229" s="206"/>
      <c r="S229" s="206"/>
      <c r="T229" s="206"/>
      <c r="U229" s="206"/>
      <c r="V229" s="208"/>
      <c r="X229" s="228"/>
      <c r="Y229" s="201"/>
      <c r="Z229" s="201"/>
      <c r="AA229" s="201"/>
      <c r="AB229" s="229"/>
      <c r="AC229" s="212"/>
      <c r="AD229" s="213"/>
      <c r="AE229" s="232"/>
      <c r="AF229" s="232"/>
      <c r="AG229" s="232"/>
      <c r="AH229" s="233"/>
      <c r="AJ229" s="142"/>
      <c r="AK229" s="66"/>
      <c r="AL229" s="66"/>
      <c r="AM229" s="143"/>
      <c r="AP229" s="239" t="s">
        <v>17</v>
      </c>
      <c r="AQ229" s="239"/>
      <c r="AR229" s="239"/>
      <c r="AS229" s="239"/>
      <c r="AU229" s="236" t="s">
        <v>22</v>
      </c>
      <c r="AV229" s="237"/>
      <c r="AW229" s="237"/>
      <c r="AX229" s="238"/>
      <c r="AZ229" s="239" t="s">
        <v>28</v>
      </c>
      <c r="BA229" s="239"/>
      <c r="BB229" s="239"/>
      <c r="BC229" s="239"/>
    </row>
    <row r="230" spans="3:59" s="18" customFormat="1" ht="15" customHeight="1" thickTop="1" thickBot="1">
      <c r="C230" s="243"/>
      <c r="D230" s="244"/>
      <c r="E230" s="214"/>
      <c r="F230" s="206"/>
      <c r="G230" s="206"/>
      <c r="H230" s="206"/>
      <c r="I230" s="206"/>
      <c r="J230" s="206"/>
      <c r="K230" s="206"/>
      <c r="L230" s="206"/>
      <c r="M230" s="206"/>
      <c r="N230" s="206"/>
      <c r="O230" s="206"/>
      <c r="P230" s="206"/>
      <c r="Q230" s="206"/>
      <c r="R230" s="206"/>
      <c r="S230" s="206"/>
      <c r="T230" s="206"/>
      <c r="U230" s="206"/>
      <c r="V230" s="208"/>
      <c r="AJ230" s="234" t="str">
        <f>IF($AJ$10="","",$AJ$10)</f>
        <v/>
      </c>
      <c r="AK230" s="60"/>
      <c r="AL230" s="60"/>
      <c r="AM230" s="235"/>
      <c r="AP230" s="239" t="s">
        <v>19</v>
      </c>
      <c r="AQ230" s="239"/>
      <c r="AR230" s="239"/>
      <c r="AS230" s="239"/>
      <c r="AU230" s="236" t="s">
        <v>23</v>
      </c>
      <c r="AV230" s="237"/>
      <c r="AW230" s="237"/>
      <c r="AX230" s="238"/>
      <c r="AZ230" s="239" t="s">
        <v>29</v>
      </c>
      <c r="BA230" s="239"/>
      <c r="BB230" s="239"/>
      <c r="BC230" s="239"/>
    </row>
    <row r="231" spans="3:59" s="18" customFormat="1" ht="15" customHeight="1" thickTop="1" thickBot="1">
      <c r="C231" s="245"/>
      <c r="D231" s="246"/>
      <c r="E231" s="215"/>
      <c r="F231" s="21"/>
      <c r="G231" s="21"/>
      <c r="H231" s="21"/>
      <c r="I231" s="22" t="s">
        <v>7</v>
      </c>
      <c r="J231" s="22"/>
      <c r="K231" s="240" t="str">
        <f>IF($K$11="","",$K$11)</f>
        <v/>
      </c>
      <c r="L231" s="240"/>
      <c r="M231" s="240"/>
      <c r="N231" s="23" t="s">
        <v>8</v>
      </c>
      <c r="O231" s="240" t="str">
        <f>IF($O$11="","",$O$11)</f>
        <v/>
      </c>
      <c r="P231" s="240"/>
      <c r="Q231" s="240"/>
      <c r="R231" s="23" t="s">
        <v>8</v>
      </c>
      <c r="S231" s="240" t="str">
        <f>IF($S$11="","",$S$11)</f>
        <v/>
      </c>
      <c r="T231" s="240"/>
      <c r="U231" s="240"/>
      <c r="V231" s="24" t="s">
        <v>9</v>
      </c>
      <c r="X231" s="248">
        <v>5</v>
      </c>
      <c r="Y231" s="249"/>
      <c r="Z231" s="249" t="s">
        <v>40</v>
      </c>
      <c r="AA231" s="249"/>
      <c r="AB231" s="25" t="s">
        <v>39</v>
      </c>
      <c r="AC231" s="249" t="str">
        <f>IF(AF235="","","5")</f>
        <v/>
      </c>
      <c r="AD231" s="249"/>
      <c r="AE231" s="249" t="s">
        <v>38</v>
      </c>
      <c r="AF231" s="250"/>
      <c r="AJ231" s="120"/>
      <c r="AK231" s="121"/>
      <c r="AL231" s="121"/>
      <c r="AM231" s="126"/>
      <c r="AU231" s="236" t="s">
        <v>24</v>
      </c>
      <c r="AV231" s="237"/>
      <c r="AW231" s="237"/>
      <c r="AX231" s="238"/>
      <c r="AZ231" s="239" t="s">
        <v>30</v>
      </c>
      <c r="BA231" s="239"/>
      <c r="BB231" s="239"/>
      <c r="BC231" s="239"/>
    </row>
    <row r="232" spans="3:59" s="18" customFormat="1" ht="15" customHeight="1" thickTop="1" thickBot="1">
      <c r="AU232" s="236" t="s">
        <v>25</v>
      </c>
      <c r="AV232" s="237"/>
      <c r="AW232" s="237"/>
      <c r="AX232" s="238"/>
      <c r="AZ232" s="239" t="s">
        <v>31</v>
      </c>
      <c r="BA232" s="239"/>
      <c r="BB232" s="239"/>
      <c r="BC232" s="239"/>
    </row>
    <row r="233" spans="3:59" ht="15" customHeight="1" thickTop="1">
      <c r="C233" s="69" t="s">
        <v>20</v>
      </c>
      <c r="D233" s="56"/>
      <c r="E233" s="75" t="s">
        <v>14</v>
      </c>
      <c r="F233" s="76"/>
      <c r="G233" s="76"/>
      <c r="H233" s="76"/>
      <c r="I233" s="76"/>
      <c r="J233" s="76"/>
      <c r="K233" s="76"/>
      <c r="L233" s="76"/>
      <c r="M233" s="76"/>
      <c r="N233" s="77"/>
      <c r="O233" s="181" t="s">
        <v>32</v>
      </c>
      <c r="P233" s="181"/>
      <c r="Q233" s="153" t="s">
        <v>15</v>
      </c>
      <c r="R233" s="153"/>
      <c r="S233" s="153"/>
      <c r="T233" s="153"/>
      <c r="U233" s="86" t="s">
        <v>2</v>
      </c>
      <c r="V233" s="87"/>
      <c r="W233" s="87"/>
      <c r="X233" s="87"/>
      <c r="Y233" s="87"/>
      <c r="Z233" s="87"/>
      <c r="AA233" s="87"/>
      <c r="AB233" s="87"/>
      <c r="AC233" s="87"/>
      <c r="AD233" s="87"/>
      <c r="AE233" s="88"/>
      <c r="AF233" s="153" t="s">
        <v>34</v>
      </c>
      <c r="AG233" s="153"/>
      <c r="AH233" s="153"/>
      <c r="AI233" s="153"/>
      <c r="AJ233" s="154"/>
      <c r="AK233" s="58" t="s">
        <v>35</v>
      </c>
      <c r="AL233" s="69"/>
      <c r="AM233" s="69"/>
    </row>
    <row r="234" spans="3:59" ht="15" customHeight="1" thickBot="1">
      <c r="C234" s="69"/>
      <c r="D234" s="56"/>
      <c r="E234" s="180" t="s">
        <v>21</v>
      </c>
      <c r="F234" s="158"/>
      <c r="G234" s="158"/>
      <c r="H234" s="158"/>
      <c r="I234" s="158"/>
      <c r="J234" s="158"/>
      <c r="K234" s="158" t="s">
        <v>27</v>
      </c>
      <c r="L234" s="158"/>
      <c r="M234" s="158"/>
      <c r="N234" s="159"/>
      <c r="O234" s="182"/>
      <c r="P234" s="182"/>
      <c r="Q234" s="69"/>
      <c r="R234" s="69"/>
      <c r="S234" s="69"/>
      <c r="T234" s="69"/>
      <c r="U234" s="89" t="s">
        <v>16</v>
      </c>
      <c r="V234" s="90"/>
      <c r="W234" s="90"/>
      <c r="X234" s="90"/>
      <c r="Y234" s="90"/>
      <c r="Z234" s="90"/>
      <c r="AA234" s="90"/>
      <c r="AB234" s="90"/>
      <c r="AC234" s="90"/>
      <c r="AD234" s="90"/>
      <c r="AE234" s="91"/>
      <c r="AF234" s="69"/>
      <c r="AG234" s="69"/>
      <c r="AH234" s="69"/>
      <c r="AI234" s="69"/>
      <c r="AJ234" s="155"/>
      <c r="AK234" s="58"/>
      <c r="AL234" s="69"/>
      <c r="AM234" s="69"/>
      <c r="AZ234" s="191" t="s">
        <v>36</v>
      </c>
      <c r="BA234" s="191"/>
      <c r="BB234" s="191"/>
      <c r="BC234" s="191"/>
      <c r="BD234" s="191" t="s">
        <v>37</v>
      </c>
      <c r="BE234" s="191"/>
      <c r="BF234" s="191"/>
      <c r="BG234" s="191"/>
    </row>
    <row r="235" spans="3:59" ht="15" customHeight="1">
      <c r="C235" s="69">
        <v>41</v>
      </c>
      <c r="D235" s="56"/>
      <c r="E235" s="168"/>
      <c r="F235" s="169"/>
      <c r="G235" s="169"/>
      <c r="H235" s="169"/>
      <c r="I235" s="174"/>
      <c r="J235" s="175"/>
      <c r="K235" s="162"/>
      <c r="L235" s="162"/>
      <c r="M235" s="162"/>
      <c r="N235" s="165" t="s">
        <v>26</v>
      </c>
      <c r="O235" s="161"/>
      <c r="P235" s="161"/>
      <c r="Q235" s="160"/>
      <c r="R235" s="160"/>
      <c r="S235" s="160"/>
      <c r="T235" s="160"/>
      <c r="U235" s="112"/>
      <c r="V235" s="113"/>
      <c r="W235" s="113"/>
      <c r="X235" s="113"/>
      <c r="Y235" s="113"/>
      <c r="Z235" s="113"/>
      <c r="AA235" s="113"/>
      <c r="AB235" s="113"/>
      <c r="AC235" s="113"/>
      <c r="AD235" s="113"/>
      <c r="AE235" s="114"/>
      <c r="AF235" s="115"/>
      <c r="AG235" s="116"/>
      <c r="AH235" s="116"/>
      <c r="AI235" s="116"/>
      <c r="AJ235" s="116"/>
      <c r="AK235" s="150" t="str">
        <f>IF(AF235="","",IF($AJ$10="給与振込","0",IF(AF235&gt;=50000,BD237,AZ237)))</f>
        <v/>
      </c>
      <c r="AL235" s="151"/>
      <c r="AM235" s="152"/>
      <c r="AU235" s="190" t="s">
        <v>17</v>
      </c>
      <c r="AV235" s="79"/>
      <c r="AW235" s="79"/>
      <c r="AX235" s="79"/>
      <c r="AY235" s="79"/>
      <c r="AZ235" s="96">
        <v>440</v>
      </c>
      <c r="BA235" s="96"/>
      <c r="BB235" s="96"/>
      <c r="BC235" s="96"/>
      <c r="BD235" s="96">
        <v>660</v>
      </c>
      <c r="BE235" s="96"/>
      <c r="BF235" s="96"/>
      <c r="BG235" s="183"/>
    </row>
    <row r="236" spans="3:59" ht="15" customHeight="1" thickBot="1">
      <c r="C236" s="69"/>
      <c r="D236" s="56"/>
      <c r="E236" s="170"/>
      <c r="F236" s="171"/>
      <c r="G236" s="171"/>
      <c r="H236" s="171"/>
      <c r="I236" s="176"/>
      <c r="J236" s="177"/>
      <c r="K236" s="163"/>
      <c r="L236" s="163"/>
      <c r="M236" s="163"/>
      <c r="N236" s="166"/>
      <c r="O236" s="161"/>
      <c r="P236" s="161"/>
      <c r="Q236" s="160"/>
      <c r="R236" s="160"/>
      <c r="S236" s="160"/>
      <c r="T236" s="160"/>
      <c r="U236" s="106"/>
      <c r="V236" s="107"/>
      <c r="W236" s="107"/>
      <c r="X236" s="107"/>
      <c r="Y236" s="107"/>
      <c r="Z236" s="107"/>
      <c r="AA236" s="107"/>
      <c r="AB236" s="107"/>
      <c r="AC236" s="107"/>
      <c r="AD236" s="107"/>
      <c r="AE236" s="108"/>
      <c r="AF236" s="115"/>
      <c r="AG236" s="116"/>
      <c r="AH236" s="116"/>
      <c r="AI236" s="116"/>
      <c r="AJ236" s="116"/>
      <c r="AK236" s="150"/>
      <c r="AL236" s="151"/>
      <c r="AM236" s="152"/>
      <c r="AU236" s="80" t="s">
        <v>19</v>
      </c>
      <c r="AV236" s="81"/>
      <c r="AW236" s="81"/>
      <c r="AX236" s="81"/>
      <c r="AY236" s="81"/>
      <c r="AZ236" s="184">
        <v>550</v>
      </c>
      <c r="BA236" s="184"/>
      <c r="BB236" s="184"/>
      <c r="BC236" s="184"/>
      <c r="BD236" s="184">
        <v>880</v>
      </c>
      <c r="BE236" s="184"/>
      <c r="BF236" s="184"/>
      <c r="BG236" s="185"/>
    </row>
    <row r="237" spans="3:59" ht="15" customHeight="1" thickTop="1" thickBot="1">
      <c r="C237" s="69"/>
      <c r="D237" s="56"/>
      <c r="E237" s="172"/>
      <c r="F237" s="173"/>
      <c r="G237" s="173"/>
      <c r="H237" s="173"/>
      <c r="I237" s="178"/>
      <c r="J237" s="179"/>
      <c r="K237" s="164"/>
      <c r="L237" s="164"/>
      <c r="M237" s="164"/>
      <c r="N237" s="167"/>
      <c r="O237" s="161"/>
      <c r="P237" s="161"/>
      <c r="Q237" s="160"/>
      <c r="R237" s="160"/>
      <c r="S237" s="160"/>
      <c r="T237" s="160"/>
      <c r="U237" s="109"/>
      <c r="V237" s="110"/>
      <c r="W237" s="110"/>
      <c r="X237" s="110"/>
      <c r="Y237" s="110"/>
      <c r="Z237" s="110"/>
      <c r="AA237" s="110"/>
      <c r="AB237" s="110"/>
      <c r="AC237" s="110"/>
      <c r="AD237" s="110"/>
      <c r="AE237" s="111"/>
      <c r="AF237" s="115"/>
      <c r="AG237" s="116"/>
      <c r="AH237" s="116"/>
      <c r="AI237" s="116"/>
      <c r="AJ237" s="116"/>
      <c r="AK237" s="150"/>
      <c r="AL237" s="151"/>
      <c r="AM237" s="152"/>
      <c r="AU237" s="186" t="str">
        <f>IF($AE$8="","",$AE$8)</f>
        <v/>
      </c>
      <c r="AV237" s="187"/>
      <c r="AW237" s="187"/>
      <c r="AX237" s="187"/>
      <c r="AY237" s="187"/>
      <c r="AZ237" s="188">
        <f>IF(AU237="組合員",AZ235,AZ236)</f>
        <v>550</v>
      </c>
      <c r="BA237" s="188"/>
      <c r="BB237" s="188"/>
      <c r="BC237" s="188"/>
      <c r="BD237" s="188">
        <f>IF(AU237="組合員",BD235,BD236)</f>
        <v>880</v>
      </c>
      <c r="BE237" s="188"/>
      <c r="BF237" s="188"/>
      <c r="BG237" s="189"/>
    </row>
    <row r="238" spans="3:59" ht="15" customHeight="1">
      <c r="C238" s="69">
        <v>42</v>
      </c>
      <c r="D238" s="56"/>
      <c r="E238" s="168"/>
      <c r="F238" s="169"/>
      <c r="G238" s="169"/>
      <c r="H238" s="169"/>
      <c r="I238" s="174"/>
      <c r="J238" s="175"/>
      <c r="K238" s="162"/>
      <c r="L238" s="162"/>
      <c r="M238" s="162"/>
      <c r="N238" s="165" t="s">
        <v>26</v>
      </c>
      <c r="O238" s="161"/>
      <c r="P238" s="161"/>
      <c r="Q238" s="160"/>
      <c r="R238" s="160"/>
      <c r="S238" s="160"/>
      <c r="T238" s="160"/>
      <c r="U238" s="112"/>
      <c r="V238" s="113"/>
      <c r="W238" s="113"/>
      <c r="X238" s="113"/>
      <c r="Y238" s="113"/>
      <c r="Z238" s="113"/>
      <c r="AA238" s="113"/>
      <c r="AB238" s="113"/>
      <c r="AC238" s="113"/>
      <c r="AD238" s="113"/>
      <c r="AE238" s="114"/>
      <c r="AF238" s="115"/>
      <c r="AG238" s="116"/>
      <c r="AH238" s="116"/>
      <c r="AI238" s="116"/>
      <c r="AJ238" s="116"/>
      <c r="AK238" s="97" t="str">
        <f t="shared" ref="AK238" si="97">IF(AF238="","",IF($AJ$10="給与振込","0",IF(AF238&gt;=50000,BD240,AZ240)))</f>
        <v/>
      </c>
      <c r="AL238" s="98"/>
      <c r="AM238" s="99"/>
      <c r="AU238" s="190" t="s">
        <v>17</v>
      </c>
      <c r="AV238" s="79"/>
      <c r="AW238" s="79"/>
      <c r="AX238" s="79"/>
      <c r="AY238" s="79"/>
      <c r="AZ238" s="96">
        <v>440</v>
      </c>
      <c r="BA238" s="96"/>
      <c r="BB238" s="96"/>
      <c r="BC238" s="96"/>
      <c r="BD238" s="96">
        <v>660</v>
      </c>
      <c r="BE238" s="96"/>
      <c r="BF238" s="96"/>
      <c r="BG238" s="183"/>
    </row>
    <row r="239" spans="3:59" ht="15" customHeight="1" thickBot="1">
      <c r="C239" s="69"/>
      <c r="D239" s="56"/>
      <c r="E239" s="170"/>
      <c r="F239" s="171"/>
      <c r="G239" s="171"/>
      <c r="H239" s="171"/>
      <c r="I239" s="176"/>
      <c r="J239" s="177"/>
      <c r="K239" s="163"/>
      <c r="L239" s="163"/>
      <c r="M239" s="163"/>
      <c r="N239" s="166"/>
      <c r="O239" s="161"/>
      <c r="P239" s="161"/>
      <c r="Q239" s="160"/>
      <c r="R239" s="160"/>
      <c r="S239" s="160"/>
      <c r="T239" s="160"/>
      <c r="U239" s="106"/>
      <c r="V239" s="107"/>
      <c r="W239" s="107"/>
      <c r="X239" s="107"/>
      <c r="Y239" s="107"/>
      <c r="Z239" s="107"/>
      <c r="AA239" s="107"/>
      <c r="AB239" s="107"/>
      <c r="AC239" s="107"/>
      <c r="AD239" s="107"/>
      <c r="AE239" s="108"/>
      <c r="AF239" s="115"/>
      <c r="AG239" s="116"/>
      <c r="AH239" s="116"/>
      <c r="AI239" s="116"/>
      <c r="AJ239" s="116"/>
      <c r="AK239" s="100"/>
      <c r="AL239" s="101"/>
      <c r="AM239" s="102"/>
      <c r="AU239" s="80" t="s">
        <v>19</v>
      </c>
      <c r="AV239" s="81"/>
      <c r="AW239" s="81"/>
      <c r="AX239" s="81"/>
      <c r="AY239" s="81"/>
      <c r="AZ239" s="184">
        <v>550</v>
      </c>
      <c r="BA239" s="184"/>
      <c r="BB239" s="184"/>
      <c r="BC239" s="184"/>
      <c r="BD239" s="184">
        <v>880</v>
      </c>
      <c r="BE239" s="184"/>
      <c r="BF239" s="184"/>
      <c r="BG239" s="185"/>
    </row>
    <row r="240" spans="3:59" ht="15" customHeight="1" thickTop="1" thickBot="1">
      <c r="C240" s="69"/>
      <c r="D240" s="56"/>
      <c r="E240" s="172"/>
      <c r="F240" s="173"/>
      <c r="G240" s="173"/>
      <c r="H240" s="173"/>
      <c r="I240" s="178"/>
      <c r="J240" s="179"/>
      <c r="K240" s="164"/>
      <c r="L240" s="164"/>
      <c r="M240" s="164"/>
      <c r="N240" s="167"/>
      <c r="O240" s="161"/>
      <c r="P240" s="161"/>
      <c r="Q240" s="160"/>
      <c r="R240" s="160"/>
      <c r="S240" s="160"/>
      <c r="T240" s="160"/>
      <c r="U240" s="109"/>
      <c r="V240" s="110"/>
      <c r="W240" s="110"/>
      <c r="X240" s="110"/>
      <c r="Y240" s="110"/>
      <c r="Z240" s="110"/>
      <c r="AA240" s="110"/>
      <c r="AB240" s="110"/>
      <c r="AC240" s="110"/>
      <c r="AD240" s="110"/>
      <c r="AE240" s="111"/>
      <c r="AF240" s="115"/>
      <c r="AG240" s="116"/>
      <c r="AH240" s="116"/>
      <c r="AI240" s="116"/>
      <c r="AJ240" s="116"/>
      <c r="AK240" s="103"/>
      <c r="AL240" s="104"/>
      <c r="AM240" s="105"/>
      <c r="AU240" s="186" t="str">
        <f>IF($AE$8="","",$AE$8)</f>
        <v/>
      </c>
      <c r="AV240" s="187"/>
      <c r="AW240" s="187"/>
      <c r="AX240" s="187"/>
      <c r="AY240" s="187"/>
      <c r="AZ240" s="188">
        <f>IF(AU240="組合員",AZ238,AZ239)</f>
        <v>550</v>
      </c>
      <c r="BA240" s="188"/>
      <c r="BB240" s="188"/>
      <c r="BC240" s="188"/>
      <c r="BD240" s="188">
        <f>IF(AU240="組合員",BD238,BD239)</f>
        <v>880</v>
      </c>
      <c r="BE240" s="188"/>
      <c r="BF240" s="188"/>
      <c r="BG240" s="189"/>
    </row>
    <row r="241" spans="3:59" ht="15" customHeight="1">
      <c r="C241" s="69">
        <v>43</v>
      </c>
      <c r="D241" s="56"/>
      <c r="E241" s="168"/>
      <c r="F241" s="169"/>
      <c r="G241" s="169"/>
      <c r="H241" s="169"/>
      <c r="I241" s="174"/>
      <c r="J241" s="175"/>
      <c r="K241" s="162"/>
      <c r="L241" s="162"/>
      <c r="M241" s="162"/>
      <c r="N241" s="165" t="s">
        <v>26</v>
      </c>
      <c r="O241" s="161"/>
      <c r="P241" s="161"/>
      <c r="Q241" s="160"/>
      <c r="R241" s="160"/>
      <c r="S241" s="160"/>
      <c r="T241" s="160"/>
      <c r="U241" s="112"/>
      <c r="V241" s="113"/>
      <c r="W241" s="113"/>
      <c r="X241" s="113"/>
      <c r="Y241" s="113"/>
      <c r="Z241" s="113"/>
      <c r="AA241" s="113"/>
      <c r="AB241" s="113"/>
      <c r="AC241" s="113"/>
      <c r="AD241" s="113"/>
      <c r="AE241" s="114"/>
      <c r="AF241" s="115"/>
      <c r="AG241" s="116"/>
      <c r="AH241" s="116"/>
      <c r="AI241" s="116"/>
      <c r="AJ241" s="116"/>
      <c r="AK241" s="97" t="str">
        <f t="shared" ref="AK241" si="98">IF(AF241="","",IF($AJ$10="給与振込","0",IF(AF241&gt;=50000,BD243,AZ243)))</f>
        <v/>
      </c>
      <c r="AL241" s="98"/>
      <c r="AM241" s="99"/>
      <c r="AU241" s="190" t="s">
        <v>17</v>
      </c>
      <c r="AV241" s="79"/>
      <c r="AW241" s="79"/>
      <c r="AX241" s="79"/>
      <c r="AY241" s="79"/>
      <c r="AZ241" s="96">
        <v>440</v>
      </c>
      <c r="BA241" s="96"/>
      <c r="BB241" s="96"/>
      <c r="BC241" s="96"/>
      <c r="BD241" s="96">
        <v>660</v>
      </c>
      <c r="BE241" s="96"/>
      <c r="BF241" s="96"/>
      <c r="BG241" s="183"/>
    </row>
    <row r="242" spans="3:59" ht="15" customHeight="1" thickBot="1">
      <c r="C242" s="69"/>
      <c r="D242" s="56"/>
      <c r="E242" s="170"/>
      <c r="F242" s="171"/>
      <c r="G242" s="171"/>
      <c r="H242" s="171"/>
      <c r="I242" s="176"/>
      <c r="J242" s="177"/>
      <c r="K242" s="163"/>
      <c r="L242" s="163"/>
      <c r="M242" s="163"/>
      <c r="N242" s="166"/>
      <c r="O242" s="161"/>
      <c r="P242" s="161"/>
      <c r="Q242" s="160"/>
      <c r="R242" s="160"/>
      <c r="S242" s="160"/>
      <c r="T242" s="160"/>
      <c r="U242" s="106"/>
      <c r="V242" s="107"/>
      <c r="W242" s="107"/>
      <c r="X242" s="107"/>
      <c r="Y242" s="107"/>
      <c r="Z242" s="107"/>
      <c r="AA242" s="107"/>
      <c r="AB242" s="107"/>
      <c r="AC242" s="107"/>
      <c r="AD242" s="107"/>
      <c r="AE242" s="108"/>
      <c r="AF242" s="115"/>
      <c r="AG242" s="116"/>
      <c r="AH242" s="116"/>
      <c r="AI242" s="116"/>
      <c r="AJ242" s="116"/>
      <c r="AK242" s="100"/>
      <c r="AL242" s="101"/>
      <c r="AM242" s="102"/>
      <c r="AU242" s="80" t="s">
        <v>19</v>
      </c>
      <c r="AV242" s="81"/>
      <c r="AW242" s="81"/>
      <c r="AX242" s="81"/>
      <c r="AY242" s="81"/>
      <c r="AZ242" s="184">
        <v>550</v>
      </c>
      <c r="BA242" s="184"/>
      <c r="BB242" s="184"/>
      <c r="BC242" s="184"/>
      <c r="BD242" s="184">
        <v>880</v>
      </c>
      <c r="BE242" s="184"/>
      <c r="BF242" s="184"/>
      <c r="BG242" s="185"/>
    </row>
    <row r="243" spans="3:59" ht="15" customHeight="1" thickTop="1" thickBot="1">
      <c r="C243" s="69"/>
      <c r="D243" s="56"/>
      <c r="E243" s="172"/>
      <c r="F243" s="173"/>
      <c r="G243" s="173"/>
      <c r="H243" s="173"/>
      <c r="I243" s="178"/>
      <c r="J243" s="179"/>
      <c r="K243" s="164"/>
      <c r="L243" s="164"/>
      <c r="M243" s="164"/>
      <c r="N243" s="167"/>
      <c r="O243" s="161"/>
      <c r="P243" s="161"/>
      <c r="Q243" s="160"/>
      <c r="R243" s="160"/>
      <c r="S243" s="160"/>
      <c r="T243" s="160"/>
      <c r="U243" s="109"/>
      <c r="V243" s="110"/>
      <c r="W243" s="110"/>
      <c r="X243" s="110"/>
      <c r="Y243" s="110"/>
      <c r="Z243" s="110"/>
      <c r="AA243" s="110"/>
      <c r="AB243" s="110"/>
      <c r="AC243" s="110"/>
      <c r="AD243" s="110"/>
      <c r="AE243" s="111"/>
      <c r="AF243" s="115"/>
      <c r="AG243" s="116"/>
      <c r="AH243" s="116"/>
      <c r="AI243" s="116"/>
      <c r="AJ243" s="116"/>
      <c r="AK243" s="103"/>
      <c r="AL243" s="104"/>
      <c r="AM243" s="105"/>
      <c r="AU243" s="186" t="str">
        <f>IF($AE$8="","",$AE$8)</f>
        <v/>
      </c>
      <c r="AV243" s="187"/>
      <c r="AW243" s="187"/>
      <c r="AX243" s="187"/>
      <c r="AY243" s="187"/>
      <c r="AZ243" s="188">
        <f>IF(AU243="組合員",AZ241,AZ242)</f>
        <v>550</v>
      </c>
      <c r="BA243" s="188"/>
      <c r="BB243" s="188"/>
      <c r="BC243" s="188"/>
      <c r="BD243" s="188">
        <f t="shared" ref="BD243" si="99">IF(AU243="組合員",BD241,BD242)</f>
        <v>880</v>
      </c>
      <c r="BE243" s="188"/>
      <c r="BF243" s="188"/>
      <c r="BG243" s="189"/>
    </row>
    <row r="244" spans="3:59" ht="15" customHeight="1">
      <c r="C244" s="69">
        <v>44</v>
      </c>
      <c r="D244" s="56"/>
      <c r="E244" s="168"/>
      <c r="F244" s="169"/>
      <c r="G244" s="169"/>
      <c r="H244" s="169"/>
      <c r="I244" s="174"/>
      <c r="J244" s="175"/>
      <c r="K244" s="162"/>
      <c r="L244" s="162"/>
      <c r="M244" s="162"/>
      <c r="N244" s="165" t="s">
        <v>26</v>
      </c>
      <c r="O244" s="161"/>
      <c r="P244" s="161"/>
      <c r="Q244" s="160"/>
      <c r="R244" s="160"/>
      <c r="S244" s="160"/>
      <c r="T244" s="160"/>
      <c r="U244" s="112"/>
      <c r="V244" s="113"/>
      <c r="W244" s="113"/>
      <c r="X244" s="113"/>
      <c r="Y244" s="113"/>
      <c r="Z244" s="113"/>
      <c r="AA244" s="113"/>
      <c r="AB244" s="113"/>
      <c r="AC244" s="113"/>
      <c r="AD244" s="113"/>
      <c r="AE244" s="114"/>
      <c r="AF244" s="115"/>
      <c r="AG244" s="116"/>
      <c r="AH244" s="116"/>
      <c r="AI244" s="116"/>
      <c r="AJ244" s="116"/>
      <c r="AK244" s="97" t="str">
        <f t="shared" ref="AK244" si="100">IF(AF244="","",IF($AJ$10="給与振込","0",IF(AF244&gt;=50000,BD246,AZ246)))</f>
        <v/>
      </c>
      <c r="AL244" s="98"/>
      <c r="AM244" s="99"/>
      <c r="AU244" s="190" t="s">
        <v>17</v>
      </c>
      <c r="AV244" s="79"/>
      <c r="AW244" s="79"/>
      <c r="AX244" s="79"/>
      <c r="AY244" s="79"/>
      <c r="AZ244" s="96">
        <v>440</v>
      </c>
      <c r="BA244" s="96"/>
      <c r="BB244" s="96"/>
      <c r="BC244" s="96"/>
      <c r="BD244" s="96">
        <v>660</v>
      </c>
      <c r="BE244" s="96"/>
      <c r="BF244" s="96"/>
      <c r="BG244" s="183"/>
    </row>
    <row r="245" spans="3:59" ht="15" customHeight="1" thickBot="1">
      <c r="C245" s="69"/>
      <c r="D245" s="56"/>
      <c r="E245" s="170"/>
      <c r="F245" s="171"/>
      <c r="G245" s="171"/>
      <c r="H245" s="171"/>
      <c r="I245" s="176"/>
      <c r="J245" s="177"/>
      <c r="K245" s="163"/>
      <c r="L245" s="163"/>
      <c r="M245" s="163"/>
      <c r="N245" s="166"/>
      <c r="O245" s="161"/>
      <c r="P245" s="161"/>
      <c r="Q245" s="160"/>
      <c r="R245" s="160"/>
      <c r="S245" s="160"/>
      <c r="T245" s="160"/>
      <c r="U245" s="106"/>
      <c r="V245" s="107"/>
      <c r="W245" s="107"/>
      <c r="X245" s="107"/>
      <c r="Y245" s="107"/>
      <c r="Z245" s="107"/>
      <c r="AA245" s="107"/>
      <c r="AB245" s="107"/>
      <c r="AC245" s="107"/>
      <c r="AD245" s="107"/>
      <c r="AE245" s="108"/>
      <c r="AF245" s="115"/>
      <c r="AG245" s="116"/>
      <c r="AH245" s="116"/>
      <c r="AI245" s="116"/>
      <c r="AJ245" s="116"/>
      <c r="AK245" s="100"/>
      <c r="AL245" s="101"/>
      <c r="AM245" s="102"/>
      <c r="AU245" s="80" t="s">
        <v>19</v>
      </c>
      <c r="AV245" s="81"/>
      <c r="AW245" s="81"/>
      <c r="AX245" s="81"/>
      <c r="AY245" s="81"/>
      <c r="AZ245" s="184">
        <v>550</v>
      </c>
      <c r="BA245" s="184"/>
      <c r="BB245" s="184"/>
      <c r="BC245" s="184"/>
      <c r="BD245" s="184">
        <v>880</v>
      </c>
      <c r="BE245" s="184"/>
      <c r="BF245" s="184"/>
      <c r="BG245" s="185"/>
    </row>
    <row r="246" spans="3:59" ht="15" customHeight="1" thickTop="1" thickBot="1">
      <c r="C246" s="69"/>
      <c r="D246" s="56"/>
      <c r="E246" s="172"/>
      <c r="F246" s="173"/>
      <c r="G246" s="173"/>
      <c r="H246" s="173"/>
      <c r="I246" s="178"/>
      <c r="J246" s="179"/>
      <c r="K246" s="164"/>
      <c r="L246" s="164"/>
      <c r="M246" s="164"/>
      <c r="N246" s="167"/>
      <c r="O246" s="161"/>
      <c r="P246" s="161"/>
      <c r="Q246" s="160"/>
      <c r="R246" s="160"/>
      <c r="S246" s="160"/>
      <c r="T246" s="160"/>
      <c r="U246" s="109"/>
      <c r="V246" s="110"/>
      <c r="W246" s="110"/>
      <c r="X246" s="110"/>
      <c r="Y246" s="110"/>
      <c r="Z246" s="110"/>
      <c r="AA246" s="110"/>
      <c r="AB246" s="110"/>
      <c r="AC246" s="110"/>
      <c r="AD246" s="110"/>
      <c r="AE246" s="111"/>
      <c r="AF246" s="115"/>
      <c r="AG246" s="116"/>
      <c r="AH246" s="116"/>
      <c r="AI246" s="116"/>
      <c r="AJ246" s="116"/>
      <c r="AK246" s="103"/>
      <c r="AL246" s="104"/>
      <c r="AM246" s="105"/>
      <c r="AU246" s="186" t="str">
        <f>IF($AE$8="","",$AE$8)</f>
        <v/>
      </c>
      <c r="AV246" s="187"/>
      <c r="AW246" s="187"/>
      <c r="AX246" s="187"/>
      <c r="AY246" s="187"/>
      <c r="AZ246" s="188">
        <f t="shared" ref="AZ246" si="101">IF(AU246="組合員",AZ244,AZ245)</f>
        <v>550</v>
      </c>
      <c r="BA246" s="188"/>
      <c r="BB246" s="188"/>
      <c r="BC246" s="188"/>
      <c r="BD246" s="188">
        <f t="shared" ref="BD246" si="102">IF(AU246="組合員",BD244,BD245)</f>
        <v>880</v>
      </c>
      <c r="BE246" s="188"/>
      <c r="BF246" s="188"/>
      <c r="BG246" s="189"/>
    </row>
    <row r="247" spans="3:59" ht="15" customHeight="1">
      <c r="C247" s="69">
        <v>45</v>
      </c>
      <c r="D247" s="56"/>
      <c r="E247" s="168"/>
      <c r="F247" s="169"/>
      <c r="G247" s="169"/>
      <c r="H247" s="169"/>
      <c r="I247" s="174"/>
      <c r="J247" s="175"/>
      <c r="K247" s="162"/>
      <c r="L247" s="162"/>
      <c r="M247" s="162"/>
      <c r="N247" s="165" t="s">
        <v>26</v>
      </c>
      <c r="O247" s="161"/>
      <c r="P247" s="161"/>
      <c r="Q247" s="160"/>
      <c r="R247" s="160"/>
      <c r="S247" s="160"/>
      <c r="T247" s="160"/>
      <c r="U247" s="112"/>
      <c r="V247" s="113"/>
      <c r="W247" s="113"/>
      <c r="X247" s="113"/>
      <c r="Y247" s="113"/>
      <c r="Z247" s="113"/>
      <c r="AA247" s="113"/>
      <c r="AB247" s="113"/>
      <c r="AC247" s="113"/>
      <c r="AD247" s="113"/>
      <c r="AE247" s="114"/>
      <c r="AF247" s="115"/>
      <c r="AG247" s="116"/>
      <c r="AH247" s="116"/>
      <c r="AI247" s="116"/>
      <c r="AJ247" s="116"/>
      <c r="AK247" s="97" t="str">
        <f t="shared" ref="AK247" si="103">IF(AF247="","",IF($AJ$10="給与振込","0",IF(AF247&gt;=50000,BD249,AZ249)))</f>
        <v/>
      </c>
      <c r="AL247" s="98"/>
      <c r="AM247" s="99"/>
      <c r="AU247" s="190" t="s">
        <v>17</v>
      </c>
      <c r="AV247" s="79"/>
      <c r="AW247" s="79"/>
      <c r="AX247" s="79"/>
      <c r="AY247" s="79"/>
      <c r="AZ247" s="96">
        <v>440</v>
      </c>
      <c r="BA247" s="96"/>
      <c r="BB247" s="96"/>
      <c r="BC247" s="96"/>
      <c r="BD247" s="96">
        <v>660</v>
      </c>
      <c r="BE247" s="96"/>
      <c r="BF247" s="96"/>
      <c r="BG247" s="183"/>
    </row>
    <row r="248" spans="3:59" ht="15" customHeight="1" thickBot="1">
      <c r="C248" s="69"/>
      <c r="D248" s="56"/>
      <c r="E248" s="170"/>
      <c r="F248" s="171"/>
      <c r="G248" s="171"/>
      <c r="H248" s="171"/>
      <c r="I248" s="176"/>
      <c r="J248" s="177"/>
      <c r="K248" s="163"/>
      <c r="L248" s="163"/>
      <c r="M248" s="163"/>
      <c r="N248" s="166"/>
      <c r="O248" s="161"/>
      <c r="P248" s="161"/>
      <c r="Q248" s="160"/>
      <c r="R248" s="160"/>
      <c r="S248" s="160"/>
      <c r="T248" s="160"/>
      <c r="U248" s="106"/>
      <c r="V248" s="107"/>
      <c r="W248" s="107"/>
      <c r="X248" s="107"/>
      <c r="Y248" s="107"/>
      <c r="Z248" s="107"/>
      <c r="AA248" s="107"/>
      <c r="AB248" s="107"/>
      <c r="AC248" s="107"/>
      <c r="AD248" s="107"/>
      <c r="AE248" s="108"/>
      <c r="AF248" s="115"/>
      <c r="AG248" s="116"/>
      <c r="AH248" s="116"/>
      <c r="AI248" s="116"/>
      <c r="AJ248" s="116"/>
      <c r="AK248" s="100"/>
      <c r="AL248" s="101"/>
      <c r="AM248" s="102"/>
      <c r="AU248" s="80" t="s">
        <v>19</v>
      </c>
      <c r="AV248" s="81"/>
      <c r="AW248" s="81"/>
      <c r="AX248" s="81"/>
      <c r="AY248" s="81"/>
      <c r="AZ248" s="184">
        <v>550</v>
      </c>
      <c r="BA248" s="184"/>
      <c r="BB248" s="184"/>
      <c r="BC248" s="184"/>
      <c r="BD248" s="184">
        <v>880</v>
      </c>
      <c r="BE248" s="184"/>
      <c r="BF248" s="184"/>
      <c r="BG248" s="185"/>
    </row>
    <row r="249" spans="3:59" ht="15" customHeight="1" thickTop="1" thickBot="1">
      <c r="C249" s="69"/>
      <c r="D249" s="56"/>
      <c r="E249" s="172"/>
      <c r="F249" s="173"/>
      <c r="G249" s="173"/>
      <c r="H249" s="173"/>
      <c r="I249" s="178"/>
      <c r="J249" s="179"/>
      <c r="K249" s="164"/>
      <c r="L249" s="164"/>
      <c r="M249" s="164"/>
      <c r="N249" s="167"/>
      <c r="O249" s="161"/>
      <c r="P249" s="161"/>
      <c r="Q249" s="160"/>
      <c r="R249" s="160"/>
      <c r="S249" s="160"/>
      <c r="T249" s="160"/>
      <c r="U249" s="109"/>
      <c r="V249" s="110"/>
      <c r="W249" s="110"/>
      <c r="X249" s="110"/>
      <c r="Y249" s="110"/>
      <c r="Z249" s="110"/>
      <c r="AA249" s="110"/>
      <c r="AB249" s="110"/>
      <c r="AC249" s="110"/>
      <c r="AD249" s="110"/>
      <c r="AE249" s="111"/>
      <c r="AF249" s="115"/>
      <c r="AG249" s="116"/>
      <c r="AH249" s="116"/>
      <c r="AI249" s="116"/>
      <c r="AJ249" s="116"/>
      <c r="AK249" s="103"/>
      <c r="AL249" s="104"/>
      <c r="AM249" s="105"/>
      <c r="AU249" s="186" t="str">
        <f>IF($AE$8="","",$AE$8)</f>
        <v/>
      </c>
      <c r="AV249" s="187"/>
      <c r="AW249" s="187"/>
      <c r="AX249" s="187"/>
      <c r="AY249" s="187"/>
      <c r="AZ249" s="188">
        <f t="shared" ref="AZ249" si="104">IF(AU249="組合員",AZ247,AZ248)</f>
        <v>550</v>
      </c>
      <c r="BA249" s="188"/>
      <c r="BB249" s="188"/>
      <c r="BC249" s="188"/>
      <c r="BD249" s="188">
        <f t="shared" ref="BD249" si="105">IF(AU249="組合員",BD247,BD248)</f>
        <v>880</v>
      </c>
      <c r="BE249" s="188"/>
      <c r="BF249" s="188"/>
      <c r="BG249" s="189"/>
    </row>
    <row r="250" spans="3:59" ht="15" customHeight="1">
      <c r="C250" s="69">
        <v>46</v>
      </c>
      <c r="D250" s="56"/>
      <c r="E250" s="168"/>
      <c r="F250" s="169"/>
      <c r="G250" s="169"/>
      <c r="H250" s="169"/>
      <c r="I250" s="174"/>
      <c r="J250" s="175"/>
      <c r="K250" s="162"/>
      <c r="L250" s="162"/>
      <c r="M250" s="162"/>
      <c r="N250" s="165" t="s">
        <v>26</v>
      </c>
      <c r="O250" s="161"/>
      <c r="P250" s="161"/>
      <c r="Q250" s="160"/>
      <c r="R250" s="160"/>
      <c r="S250" s="160"/>
      <c r="T250" s="160"/>
      <c r="U250" s="112"/>
      <c r="V250" s="113"/>
      <c r="W250" s="113"/>
      <c r="X250" s="113"/>
      <c r="Y250" s="113"/>
      <c r="Z250" s="113"/>
      <c r="AA250" s="113"/>
      <c r="AB250" s="113"/>
      <c r="AC250" s="113"/>
      <c r="AD250" s="113"/>
      <c r="AE250" s="114"/>
      <c r="AF250" s="115"/>
      <c r="AG250" s="116"/>
      <c r="AH250" s="116"/>
      <c r="AI250" s="116"/>
      <c r="AJ250" s="116"/>
      <c r="AK250" s="97" t="str">
        <f t="shared" ref="AK250" si="106">IF(AF250="","",IF($AJ$10="給与振込","0",IF(AF250&gt;=50000,BD252,AZ252)))</f>
        <v/>
      </c>
      <c r="AL250" s="98"/>
      <c r="AM250" s="99"/>
      <c r="AU250" s="190" t="s">
        <v>17</v>
      </c>
      <c r="AV250" s="79"/>
      <c r="AW250" s="79"/>
      <c r="AX250" s="79"/>
      <c r="AY250" s="79"/>
      <c r="AZ250" s="96">
        <v>440</v>
      </c>
      <c r="BA250" s="96"/>
      <c r="BB250" s="96"/>
      <c r="BC250" s="96"/>
      <c r="BD250" s="96">
        <v>660</v>
      </c>
      <c r="BE250" s="96"/>
      <c r="BF250" s="96"/>
      <c r="BG250" s="183"/>
    </row>
    <row r="251" spans="3:59" ht="15" customHeight="1" thickBot="1">
      <c r="C251" s="69"/>
      <c r="D251" s="56"/>
      <c r="E251" s="170"/>
      <c r="F251" s="171"/>
      <c r="G251" s="171"/>
      <c r="H251" s="171"/>
      <c r="I251" s="176"/>
      <c r="J251" s="177"/>
      <c r="K251" s="163"/>
      <c r="L251" s="163"/>
      <c r="M251" s="163"/>
      <c r="N251" s="166"/>
      <c r="O251" s="161"/>
      <c r="P251" s="161"/>
      <c r="Q251" s="160"/>
      <c r="R251" s="160"/>
      <c r="S251" s="160"/>
      <c r="T251" s="160"/>
      <c r="U251" s="106"/>
      <c r="V251" s="107"/>
      <c r="W251" s="107"/>
      <c r="X251" s="107"/>
      <c r="Y251" s="107"/>
      <c r="Z251" s="107"/>
      <c r="AA251" s="107"/>
      <c r="AB251" s="107"/>
      <c r="AC251" s="107"/>
      <c r="AD251" s="107"/>
      <c r="AE251" s="108"/>
      <c r="AF251" s="115"/>
      <c r="AG251" s="116"/>
      <c r="AH251" s="116"/>
      <c r="AI251" s="116"/>
      <c r="AJ251" s="116"/>
      <c r="AK251" s="100"/>
      <c r="AL251" s="101"/>
      <c r="AM251" s="102"/>
      <c r="AU251" s="80" t="s">
        <v>19</v>
      </c>
      <c r="AV251" s="81"/>
      <c r="AW251" s="81"/>
      <c r="AX251" s="81"/>
      <c r="AY251" s="81"/>
      <c r="AZ251" s="184">
        <v>550</v>
      </c>
      <c r="BA251" s="184"/>
      <c r="BB251" s="184"/>
      <c r="BC251" s="184"/>
      <c r="BD251" s="184">
        <v>880</v>
      </c>
      <c r="BE251" s="184"/>
      <c r="BF251" s="184"/>
      <c r="BG251" s="185"/>
    </row>
    <row r="252" spans="3:59" ht="15" customHeight="1" thickTop="1" thickBot="1">
      <c r="C252" s="69"/>
      <c r="D252" s="56"/>
      <c r="E252" s="172"/>
      <c r="F252" s="173"/>
      <c r="G252" s="173"/>
      <c r="H252" s="173"/>
      <c r="I252" s="178"/>
      <c r="J252" s="179"/>
      <c r="K252" s="164"/>
      <c r="L252" s="164"/>
      <c r="M252" s="164"/>
      <c r="N252" s="167"/>
      <c r="O252" s="161"/>
      <c r="P252" s="161"/>
      <c r="Q252" s="160"/>
      <c r="R252" s="160"/>
      <c r="S252" s="160"/>
      <c r="T252" s="160"/>
      <c r="U252" s="109"/>
      <c r="V252" s="110"/>
      <c r="W252" s="110"/>
      <c r="X252" s="110"/>
      <c r="Y252" s="110"/>
      <c r="Z252" s="110"/>
      <c r="AA252" s="110"/>
      <c r="AB252" s="110"/>
      <c r="AC252" s="110"/>
      <c r="AD252" s="110"/>
      <c r="AE252" s="111"/>
      <c r="AF252" s="115"/>
      <c r="AG252" s="116"/>
      <c r="AH252" s="116"/>
      <c r="AI252" s="116"/>
      <c r="AJ252" s="116"/>
      <c r="AK252" s="103"/>
      <c r="AL252" s="104"/>
      <c r="AM252" s="105"/>
      <c r="AU252" s="186" t="str">
        <f>IF($AE$8="","",$AE$8)</f>
        <v/>
      </c>
      <c r="AV252" s="187"/>
      <c r="AW252" s="187"/>
      <c r="AX252" s="187"/>
      <c r="AY252" s="187"/>
      <c r="AZ252" s="188">
        <f t="shared" ref="AZ252" si="107">IF(AU252="組合員",AZ250,AZ251)</f>
        <v>550</v>
      </c>
      <c r="BA252" s="188"/>
      <c r="BB252" s="188"/>
      <c r="BC252" s="188"/>
      <c r="BD252" s="188">
        <f t="shared" ref="BD252" si="108">IF(AU252="組合員",BD250,BD251)</f>
        <v>880</v>
      </c>
      <c r="BE252" s="188"/>
      <c r="BF252" s="188"/>
      <c r="BG252" s="189"/>
    </row>
    <row r="253" spans="3:59" ht="15" customHeight="1">
      <c r="C253" s="69">
        <v>47</v>
      </c>
      <c r="D253" s="56"/>
      <c r="E253" s="168"/>
      <c r="F253" s="169"/>
      <c r="G253" s="169"/>
      <c r="H253" s="169"/>
      <c r="I253" s="174"/>
      <c r="J253" s="175"/>
      <c r="K253" s="162"/>
      <c r="L253" s="162"/>
      <c r="M253" s="162"/>
      <c r="N253" s="165" t="s">
        <v>26</v>
      </c>
      <c r="O253" s="161"/>
      <c r="P253" s="161"/>
      <c r="Q253" s="160"/>
      <c r="R253" s="160"/>
      <c r="S253" s="160"/>
      <c r="T253" s="160"/>
      <c r="U253" s="112"/>
      <c r="V253" s="113"/>
      <c r="W253" s="113"/>
      <c r="X253" s="113"/>
      <c r="Y253" s="113"/>
      <c r="Z253" s="113"/>
      <c r="AA253" s="113"/>
      <c r="AB253" s="113"/>
      <c r="AC253" s="113"/>
      <c r="AD253" s="113"/>
      <c r="AE253" s="114"/>
      <c r="AF253" s="115"/>
      <c r="AG253" s="116"/>
      <c r="AH253" s="116"/>
      <c r="AI253" s="116"/>
      <c r="AJ253" s="116"/>
      <c r="AK253" s="97" t="str">
        <f t="shared" ref="AK253" si="109">IF(AF253="","",IF($AJ$10="給与振込","0",IF(AF253&gt;=50000,BD255,AZ255)))</f>
        <v/>
      </c>
      <c r="AL253" s="98"/>
      <c r="AM253" s="99"/>
      <c r="AU253" s="190" t="s">
        <v>17</v>
      </c>
      <c r="AV253" s="79"/>
      <c r="AW253" s="79"/>
      <c r="AX253" s="79"/>
      <c r="AY253" s="79"/>
      <c r="AZ253" s="96">
        <v>440</v>
      </c>
      <c r="BA253" s="96"/>
      <c r="BB253" s="96"/>
      <c r="BC253" s="96"/>
      <c r="BD253" s="96">
        <v>660</v>
      </c>
      <c r="BE253" s="96"/>
      <c r="BF253" s="96"/>
      <c r="BG253" s="183"/>
    </row>
    <row r="254" spans="3:59" ht="15" customHeight="1" thickBot="1">
      <c r="C254" s="69"/>
      <c r="D254" s="56"/>
      <c r="E254" s="170"/>
      <c r="F254" s="171"/>
      <c r="G254" s="171"/>
      <c r="H254" s="171"/>
      <c r="I254" s="176"/>
      <c r="J254" s="177"/>
      <c r="K254" s="163"/>
      <c r="L254" s="163"/>
      <c r="M254" s="163"/>
      <c r="N254" s="166"/>
      <c r="O254" s="161"/>
      <c r="P254" s="161"/>
      <c r="Q254" s="160"/>
      <c r="R254" s="160"/>
      <c r="S254" s="160"/>
      <c r="T254" s="160"/>
      <c r="U254" s="106"/>
      <c r="V254" s="107"/>
      <c r="W254" s="107"/>
      <c r="X254" s="107"/>
      <c r="Y254" s="107"/>
      <c r="Z254" s="107"/>
      <c r="AA254" s="107"/>
      <c r="AB254" s="107"/>
      <c r="AC254" s="107"/>
      <c r="AD254" s="107"/>
      <c r="AE254" s="108"/>
      <c r="AF254" s="115"/>
      <c r="AG254" s="116"/>
      <c r="AH254" s="116"/>
      <c r="AI254" s="116"/>
      <c r="AJ254" s="116"/>
      <c r="AK254" s="100"/>
      <c r="AL254" s="101"/>
      <c r="AM254" s="102"/>
      <c r="AU254" s="80" t="s">
        <v>19</v>
      </c>
      <c r="AV254" s="81"/>
      <c r="AW254" s="81"/>
      <c r="AX254" s="81"/>
      <c r="AY254" s="81"/>
      <c r="AZ254" s="184">
        <v>550</v>
      </c>
      <c r="BA254" s="184"/>
      <c r="BB254" s="184"/>
      <c r="BC254" s="184"/>
      <c r="BD254" s="184">
        <v>880</v>
      </c>
      <c r="BE254" s="184"/>
      <c r="BF254" s="184"/>
      <c r="BG254" s="185"/>
    </row>
    <row r="255" spans="3:59" ht="15" customHeight="1" thickTop="1" thickBot="1">
      <c r="C255" s="69"/>
      <c r="D255" s="56"/>
      <c r="E255" s="172"/>
      <c r="F255" s="173"/>
      <c r="G255" s="173"/>
      <c r="H255" s="173"/>
      <c r="I255" s="178"/>
      <c r="J255" s="179"/>
      <c r="K255" s="164"/>
      <c r="L255" s="164"/>
      <c r="M255" s="164"/>
      <c r="N255" s="167"/>
      <c r="O255" s="161"/>
      <c r="P255" s="161"/>
      <c r="Q255" s="160"/>
      <c r="R255" s="160"/>
      <c r="S255" s="160"/>
      <c r="T255" s="160"/>
      <c r="U255" s="109"/>
      <c r="V255" s="110"/>
      <c r="W255" s="110"/>
      <c r="X255" s="110"/>
      <c r="Y255" s="110"/>
      <c r="Z255" s="110"/>
      <c r="AA255" s="110"/>
      <c r="AB255" s="110"/>
      <c r="AC255" s="110"/>
      <c r="AD255" s="110"/>
      <c r="AE255" s="111"/>
      <c r="AF255" s="115"/>
      <c r="AG255" s="116"/>
      <c r="AH255" s="116"/>
      <c r="AI255" s="116"/>
      <c r="AJ255" s="116"/>
      <c r="AK255" s="103"/>
      <c r="AL255" s="104"/>
      <c r="AM255" s="105"/>
      <c r="AU255" s="186" t="str">
        <f>IF($AE$8="","",$AE$8)</f>
        <v/>
      </c>
      <c r="AV255" s="187"/>
      <c r="AW255" s="187"/>
      <c r="AX255" s="187"/>
      <c r="AY255" s="187"/>
      <c r="AZ255" s="188">
        <f t="shared" ref="AZ255" si="110">IF(AU255="組合員",AZ253,AZ254)</f>
        <v>550</v>
      </c>
      <c r="BA255" s="188"/>
      <c r="BB255" s="188"/>
      <c r="BC255" s="188"/>
      <c r="BD255" s="188">
        <f t="shared" ref="BD255" si="111">IF(AU255="組合員",BD253,BD254)</f>
        <v>880</v>
      </c>
      <c r="BE255" s="188"/>
      <c r="BF255" s="188"/>
      <c r="BG255" s="189"/>
    </row>
    <row r="256" spans="3:59" ht="15" customHeight="1">
      <c r="C256" s="69">
        <v>48</v>
      </c>
      <c r="D256" s="56"/>
      <c r="E256" s="168"/>
      <c r="F256" s="169"/>
      <c r="G256" s="169"/>
      <c r="H256" s="169"/>
      <c r="I256" s="174"/>
      <c r="J256" s="175"/>
      <c r="K256" s="162"/>
      <c r="L256" s="162"/>
      <c r="M256" s="162"/>
      <c r="N256" s="165" t="s">
        <v>26</v>
      </c>
      <c r="O256" s="161"/>
      <c r="P256" s="161"/>
      <c r="Q256" s="160"/>
      <c r="R256" s="160"/>
      <c r="S256" s="160"/>
      <c r="T256" s="160"/>
      <c r="U256" s="112"/>
      <c r="V256" s="113"/>
      <c r="W256" s="113"/>
      <c r="X256" s="113"/>
      <c r="Y256" s="113"/>
      <c r="Z256" s="113"/>
      <c r="AA256" s="113"/>
      <c r="AB256" s="113"/>
      <c r="AC256" s="113"/>
      <c r="AD256" s="113"/>
      <c r="AE256" s="114"/>
      <c r="AF256" s="115"/>
      <c r="AG256" s="116"/>
      <c r="AH256" s="116"/>
      <c r="AI256" s="116"/>
      <c r="AJ256" s="116"/>
      <c r="AK256" s="97" t="str">
        <f t="shared" ref="AK256" si="112">IF(AF256="","",IF($AJ$10="給与振込","0",IF(AF256&gt;=50000,BD258,AZ258)))</f>
        <v/>
      </c>
      <c r="AL256" s="98"/>
      <c r="AM256" s="99"/>
      <c r="AU256" s="190" t="s">
        <v>17</v>
      </c>
      <c r="AV256" s="79"/>
      <c r="AW256" s="79"/>
      <c r="AX256" s="79"/>
      <c r="AY256" s="79"/>
      <c r="AZ256" s="96">
        <v>440</v>
      </c>
      <c r="BA256" s="96"/>
      <c r="BB256" s="96"/>
      <c r="BC256" s="96"/>
      <c r="BD256" s="96">
        <v>660</v>
      </c>
      <c r="BE256" s="96"/>
      <c r="BF256" s="96"/>
      <c r="BG256" s="183"/>
    </row>
    <row r="257" spans="3:59" ht="15" customHeight="1" thickBot="1">
      <c r="C257" s="69"/>
      <c r="D257" s="56"/>
      <c r="E257" s="170"/>
      <c r="F257" s="171"/>
      <c r="G257" s="171"/>
      <c r="H257" s="171"/>
      <c r="I257" s="176"/>
      <c r="J257" s="177"/>
      <c r="K257" s="163"/>
      <c r="L257" s="163"/>
      <c r="M257" s="163"/>
      <c r="N257" s="166"/>
      <c r="O257" s="161"/>
      <c r="P257" s="161"/>
      <c r="Q257" s="160"/>
      <c r="R257" s="160"/>
      <c r="S257" s="160"/>
      <c r="T257" s="160"/>
      <c r="U257" s="106"/>
      <c r="V257" s="107"/>
      <c r="W257" s="107"/>
      <c r="X257" s="107"/>
      <c r="Y257" s="107"/>
      <c r="Z257" s="107"/>
      <c r="AA257" s="107"/>
      <c r="AB257" s="107"/>
      <c r="AC257" s="107"/>
      <c r="AD257" s="107"/>
      <c r="AE257" s="108"/>
      <c r="AF257" s="115"/>
      <c r="AG257" s="116"/>
      <c r="AH257" s="116"/>
      <c r="AI257" s="116"/>
      <c r="AJ257" s="116"/>
      <c r="AK257" s="100"/>
      <c r="AL257" s="101"/>
      <c r="AM257" s="102"/>
      <c r="AU257" s="80" t="s">
        <v>19</v>
      </c>
      <c r="AV257" s="81"/>
      <c r="AW257" s="81"/>
      <c r="AX257" s="81"/>
      <c r="AY257" s="81"/>
      <c r="AZ257" s="184">
        <v>550</v>
      </c>
      <c r="BA257" s="184"/>
      <c r="BB257" s="184"/>
      <c r="BC257" s="184"/>
      <c r="BD257" s="184">
        <v>880</v>
      </c>
      <c r="BE257" s="184"/>
      <c r="BF257" s="184"/>
      <c r="BG257" s="185"/>
    </row>
    <row r="258" spans="3:59" ht="15" customHeight="1" thickTop="1" thickBot="1">
      <c r="C258" s="69"/>
      <c r="D258" s="56"/>
      <c r="E258" s="172"/>
      <c r="F258" s="173"/>
      <c r="G258" s="173"/>
      <c r="H258" s="173"/>
      <c r="I258" s="178"/>
      <c r="J258" s="179"/>
      <c r="K258" s="164"/>
      <c r="L258" s="164"/>
      <c r="M258" s="164"/>
      <c r="N258" s="167"/>
      <c r="O258" s="161"/>
      <c r="P258" s="161"/>
      <c r="Q258" s="160"/>
      <c r="R258" s="160"/>
      <c r="S258" s="160"/>
      <c r="T258" s="160"/>
      <c r="U258" s="109"/>
      <c r="V258" s="110"/>
      <c r="W258" s="110"/>
      <c r="X258" s="110"/>
      <c r="Y258" s="110"/>
      <c r="Z258" s="110"/>
      <c r="AA258" s="110"/>
      <c r="AB258" s="110"/>
      <c r="AC258" s="110"/>
      <c r="AD258" s="110"/>
      <c r="AE258" s="111"/>
      <c r="AF258" s="115"/>
      <c r="AG258" s="116"/>
      <c r="AH258" s="116"/>
      <c r="AI258" s="116"/>
      <c r="AJ258" s="116"/>
      <c r="AK258" s="103"/>
      <c r="AL258" s="104"/>
      <c r="AM258" s="105"/>
      <c r="AU258" s="186" t="str">
        <f>IF($AE$8="","",$AE$8)</f>
        <v/>
      </c>
      <c r="AV258" s="187"/>
      <c r="AW258" s="187"/>
      <c r="AX258" s="187"/>
      <c r="AY258" s="187"/>
      <c r="AZ258" s="188">
        <f t="shared" ref="AZ258" si="113">IF(AU258="組合員",AZ256,AZ257)</f>
        <v>550</v>
      </c>
      <c r="BA258" s="188"/>
      <c r="BB258" s="188"/>
      <c r="BC258" s="188"/>
      <c r="BD258" s="188">
        <f t="shared" ref="BD258" si="114">IF(AU258="組合員",BD256,BD257)</f>
        <v>880</v>
      </c>
      <c r="BE258" s="188"/>
      <c r="BF258" s="188"/>
      <c r="BG258" s="189"/>
    </row>
    <row r="259" spans="3:59" ht="15" customHeight="1">
      <c r="C259" s="69">
        <v>49</v>
      </c>
      <c r="D259" s="56"/>
      <c r="E259" s="168"/>
      <c r="F259" s="169"/>
      <c r="G259" s="169"/>
      <c r="H259" s="169"/>
      <c r="I259" s="174"/>
      <c r="J259" s="175"/>
      <c r="K259" s="162"/>
      <c r="L259" s="162"/>
      <c r="M259" s="162"/>
      <c r="N259" s="165" t="s">
        <v>26</v>
      </c>
      <c r="O259" s="161"/>
      <c r="P259" s="161"/>
      <c r="Q259" s="160"/>
      <c r="R259" s="160"/>
      <c r="S259" s="160"/>
      <c r="T259" s="160"/>
      <c r="U259" s="112"/>
      <c r="V259" s="113"/>
      <c r="W259" s="113"/>
      <c r="X259" s="113"/>
      <c r="Y259" s="113"/>
      <c r="Z259" s="113"/>
      <c r="AA259" s="113"/>
      <c r="AB259" s="113"/>
      <c r="AC259" s="113"/>
      <c r="AD259" s="113"/>
      <c r="AE259" s="114"/>
      <c r="AF259" s="115"/>
      <c r="AG259" s="116"/>
      <c r="AH259" s="116"/>
      <c r="AI259" s="116"/>
      <c r="AJ259" s="116"/>
      <c r="AK259" s="97" t="str">
        <f t="shared" ref="AK259" si="115">IF(AF259="","",IF($AJ$10="給与振込","0",IF(AF259&gt;=50000,BD261,AZ261)))</f>
        <v/>
      </c>
      <c r="AL259" s="98"/>
      <c r="AM259" s="99"/>
      <c r="AU259" s="190" t="s">
        <v>17</v>
      </c>
      <c r="AV259" s="79"/>
      <c r="AW259" s="79"/>
      <c r="AX259" s="79"/>
      <c r="AY259" s="79"/>
      <c r="AZ259" s="96">
        <v>440</v>
      </c>
      <c r="BA259" s="96"/>
      <c r="BB259" s="96"/>
      <c r="BC259" s="96"/>
      <c r="BD259" s="96">
        <v>660</v>
      </c>
      <c r="BE259" s="96"/>
      <c r="BF259" s="96"/>
      <c r="BG259" s="183"/>
    </row>
    <row r="260" spans="3:59" ht="15" customHeight="1" thickBot="1">
      <c r="C260" s="69"/>
      <c r="D260" s="56"/>
      <c r="E260" s="170"/>
      <c r="F260" s="171"/>
      <c r="G260" s="171"/>
      <c r="H260" s="171"/>
      <c r="I260" s="176"/>
      <c r="J260" s="177"/>
      <c r="K260" s="163"/>
      <c r="L260" s="163"/>
      <c r="M260" s="163"/>
      <c r="N260" s="166"/>
      <c r="O260" s="161"/>
      <c r="P260" s="161"/>
      <c r="Q260" s="160"/>
      <c r="R260" s="160"/>
      <c r="S260" s="160"/>
      <c r="T260" s="160"/>
      <c r="U260" s="106"/>
      <c r="V260" s="107"/>
      <c r="W260" s="107"/>
      <c r="X260" s="107"/>
      <c r="Y260" s="107"/>
      <c r="Z260" s="107"/>
      <c r="AA260" s="107"/>
      <c r="AB260" s="107"/>
      <c r="AC260" s="107"/>
      <c r="AD260" s="107"/>
      <c r="AE260" s="108"/>
      <c r="AF260" s="115"/>
      <c r="AG260" s="116"/>
      <c r="AH260" s="116"/>
      <c r="AI260" s="116"/>
      <c r="AJ260" s="116"/>
      <c r="AK260" s="100"/>
      <c r="AL260" s="101"/>
      <c r="AM260" s="102"/>
      <c r="AU260" s="80" t="s">
        <v>19</v>
      </c>
      <c r="AV260" s="81"/>
      <c r="AW260" s="81"/>
      <c r="AX260" s="81"/>
      <c r="AY260" s="81"/>
      <c r="AZ260" s="184">
        <v>550</v>
      </c>
      <c r="BA260" s="184"/>
      <c r="BB260" s="184"/>
      <c r="BC260" s="184"/>
      <c r="BD260" s="184">
        <v>880</v>
      </c>
      <c r="BE260" s="184"/>
      <c r="BF260" s="184"/>
      <c r="BG260" s="185"/>
    </row>
    <row r="261" spans="3:59" ht="15" customHeight="1" thickTop="1" thickBot="1">
      <c r="C261" s="69"/>
      <c r="D261" s="56"/>
      <c r="E261" s="172"/>
      <c r="F261" s="173"/>
      <c r="G261" s="173"/>
      <c r="H261" s="173"/>
      <c r="I261" s="178"/>
      <c r="J261" s="179"/>
      <c r="K261" s="164"/>
      <c r="L261" s="164"/>
      <c r="M261" s="164"/>
      <c r="N261" s="167"/>
      <c r="O261" s="161"/>
      <c r="P261" s="161"/>
      <c r="Q261" s="160"/>
      <c r="R261" s="160"/>
      <c r="S261" s="160"/>
      <c r="T261" s="160"/>
      <c r="U261" s="109"/>
      <c r="V261" s="110"/>
      <c r="W261" s="110"/>
      <c r="X261" s="110"/>
      <c r="Y261" s="110"/>
      <c r="Z261" s="110"/>
      <c r="AA261" s="110"/>
      <c r="AB261" s="110"/>
      <c r="AC261" s="110"/>
      <c r="AD261" s="110"/>
      <c r="AE261" s="111"/>
      <c r="AF261" s="115"/>
      <c r="AG261" s="116"/>
      <c r="AH261" s="116"/>
      <c r="AI261" s="116"/>
      <c r="AJ261" s="116"/>
      <c r="AK261" s="103"/>
      <c r="AL261" s="104"/>
      <c r="AM261" s="105"/>
      <c r="AU261" s="186" t="str">
        <f>IF($AE$8="","",$AE$8)</f>
        <v/>
      </c>
      <c r="AV261" s="187"/>
      <c r="AW261" s="187"/>
      <c r="AX261" s="187"/>
      <c r="AY261" s="187"/>
      <c r="AZ261" s="188">
        <f t="shared" ref="AZ261" si="116">IF(AU261="組合員",AZ259,AZ260)</f>
        <v>550</v>
      </c>
      <c r="BA261" s="188"/>
      <c r="BB261" s="188"/>
      <c r="BC261" s="188"/>
      <c r="BD261" s="188">
        <f t="shared" ref="BD261" si="117">IF(AU261="組合員",BD259,BD260)</f>
        <v>880</v>
      </c>
      <c r="BE261" s="188"/>
      <c r="BF261" s="188"/>
      <c r="BG261" s="189"/>
    </row>
    <row r="262" spans="3:59" ht="15" customHeight="1">
      <c r="C262" s="69">
        <v>50</v>
      </c>
      <c r="D262" s="56"/>
      <c r="E262" s="168"/>
      <c r="F262" s="169"/>
      <c r="G262" s="169"/>
      <c r="H262" s="169"/>
      <c r="I262" s="174"/>
      <c r="J262" s="175"/>
      <c r="K262" s="162"/>
      <c r="L262" s="162"/>
      <c r="M262" s="162"/>
      <c r="N262" s="165" t="s">
        <v>26</v>
      </c>
      <c r="O262" s="161"/>
      <c r="P262" s="161"/>
      <c r="Q262" s="160"/>
      <c r="R262" s="160"/>
      <c r="S262" s="160"/>
      <c r="T262" s="160"/>
      <c r="U262" s="112"/>
      <c r="V262" s="113"/>
      <c r="W262" s="113"/>
      <c r="X262" s="113"/>
      <c r="Y262" s="113"/>
      <c r="Z262" s="113"/>
      <c r="AA262" s="113"/>
      <c r="AB262" s="113"/>
      <c r="AC262" s="113"/>
      <c r="AD262" s="113"/>
      <c r="AE262" s="114"/>
      <c r="AF262" s="115"/>
      <c r="AG262" s="116"/>
      <c r="AH262" s="116"/>
      <c r="AI262" s="116"/>
      <c r="AJ262" s="116"/>
      <c r="AK262" s="97" t="str">
        <f>IF(AF262="","",IF($AJ$10="給与振込","0",IF(AF262&gt;=50000,BD264,AZ264)))</f>
        <v/>
      </c>
      <c r="AL262" s="98"/>
      <c r="AM262" s="99"/>
      <c r="AU262" s="190" t="s">
        <v>17</v>
      </c>
      <c r="AV262" s="79"/>
      <c r="AW262" s="79"/>
      <c r="AX262" s="79"/>
      <c r="AY262" s="79"/>
      <c r="AZ262" s="96">
        <v>440</v>
      </c>
      <c r="BA262" s="96"/>
      <c r="BB262" s="96"/>
      <c r="BC262" s="96"/>
      <c r="BD262" s="96">
        <v>660</v>
      </c>
      <c r="BE262" s="96"/>
      <c r="BF262" s="96"/>
      <c r="BG262" s="183"/>
    </row>
    <row r="263" spans="3:59" ht="15" customHeight="1" thickBot="1">
      <c r="C263" s="69"/>
      <c r="D263" s="56"/>
      <c r="E263" s="170"/>
      <c r="F263" s="171"/>
      <c r="G263" s="171"/>
      <c r="H263" s="171"/>
      <c r="I263" s="176"/>
      <c r="J263" s="177"/>
      <c r="K263" s="163"/>
      <c r="L263" s="163"/>
      <c r="M263" s="163"/>
      <c r="N263" s="166"/>
      <c r="O263" s="161"/>
      <c r="P263" s="161"/>
      <c r="Q263" s="160"/>
      <c r="R263" s="160"/>
      <c r="S263" s="160"/>
      <c r="T263" s="160"/>
      <c r="U263" s="106"/>
      <c r="V263" s="107"/>
      <c r="W263" s="107"/>
      <c r="X263" s="107"/>
      <c r="Y263" s="107"/>
      <c r="Z263" s="107"/>
      <c r="AA263" s="107"/>
      <c r="AB263" s="107"/>
      <c r="AC263" s="107"/>
      <c r="AD263" s="107"/>
      <c r="AE263" s="108"/>
      <c r="AF263" s="115"/>
      <c r="AG263" s="116"/>
      <c r="AH263" s="116"/>
      <c r="AI263" s="116"/>
      <c r="AJ263" s="116"/>
      <c r="AK263" s="100"/>
      <c r="AL263" s="101"/>
      <c r="AM263" s="102"/>
      <c r="AU263" s="80" t="s">
        <v>19</v>
      </c>
      <c r="AV263" s="81"/>
      <c r="AW263" s="81"/>
      <c r="AX263" s="81"/>
      <c r="AY263" s="81"/>
      <c r="AZ263" s="184">
        <v>550</v>
      </c>
      <c r="BA263" s="184"/>
      <c r="BB263" s="184"/>
      <c r="BC263" s="184"/>
      <c r="BD263" s="184">
        <v>880</v>
      </c>
      <c r="BE263" s="184"/>
      <c r="BF263" s="184"/>
      <c r="BG263" s="185"/>
    </row>
    <row r="264" spans="3:59" ht="15" customHeight="1" thickTop="1" thickBot="1">
      <c r="C264" s="69"/>
      <c r="D264" s="56"/>
      <c r="E264" s="198"/>
      <c r="F264" s="199"/>
      <c r="G264" s="199"/>
      <c r="H264" s="199"/>
      <c r="I264" s="217"/>
      <c r="J264" s="218"/>
      <c r="K264" s="219"/>
      <c r="L264" s="219"/>
      <c r="M264" s="219"/>
      <c r="N264" s="220"/>
      <c r="O264" s="221"/>
      <c r="P264" s="221"/>
      <c r="Q264" s="192"/>
      <c r="R264" s="192"/>
      <c r="S264" s="192"/>
      <c r="T264" s="192"/>
      <c r="U264" s="195"/>
      <c r="V264" s="196"/>
      <c r="W264" s="196"/>
      <c r="X264" s="196"/>
      <c r="Y264" s="196"/>
      <c r="Z264" s="196"/>
      <c r="AA264" s="196"/>
      <c r="AB264" s="196"/>
      <c r="AC264" s="196"/>
      <c r="AD264" s="196"/>
      <c r="AE264" s="197"/>
      <c r="AF264" s="193"/>
      <c r="AG264" s="194"/>
      <c r="AH264" s="194"/>
      <c r="AI264" s="194"/>
      <c r="AJ264" s="194"/>
      <c r="AK264" s="103"/>
      <c r="AL264" s="104"/>
      <c r="AM264" s="105"/>
      <c r="AU264" s="186" t="str">
        <f>IF($AE$8="","",$AE$8)</f>
        <v/>
      </c>
      <c r="AV264" s="187"/>
      <c r="AW264" s="187"/>
      <c r="AX264" s="187"/>
      <c r="AY264" s="187"/>
      <c r="AZ264" s="188">
        <f t="shared" ref="AZ264" si="118">IF(AU264="組合員",AZ262,AZ263)</f>
        <v>550</v>
      </c>
      <c r="BA264" s="188"/>
      <c r="BB264" s="188"/>
      <c r="BC264" s="188"/>
      <c r="BD264" s="188">
        <f t="shared" ref="BD264" si="119">IF(AU264="組合員",BD262,BD263)</f>
        <v>880</v>
      </c>
      <c r="BE264" s="188"/>
      <c r="BF264" s="188"/>
      <c r="BG264" s="189"/>
    </row>
    <row r="265" spans="3:59" ht="15" customHeight="1" thickTop="1" thickBot="1"/>
    <row r="266" spans="3:59" ht="15" customHeight="1">
      <c r="AD266" s="190" t="s">
        <v>43</v>
      </c>
      <c r="AE266" s="79"/>
      <c r="AF266" s="79"/>
      <c r="AG266" s="79"/>
      <c r="AH266" s="79"/>
      <c r="AI266" s="79" t="s">
        <v>44</v>
      </c>
      <c r="AJ266" s="79"/>
      <c r="AK266" s="79"/>
      <c r="AL266" s="79"/>
      <c r="AM266" s="222"/>
    </row>
    <row r="267" spans="3:59" ht="15" customHeight="1" thickBot="1">
      <c r="AD267" s="80"/>
      <c r="AE267" s="81"/>
      <c r="AF267" s="81"/>
      <c r="AG267" s="81"/>
      <c r="AH267" s="81"/>
      <c r="AI267" s="81"/>
      <c r="AJ267" s="81"/>
      <c r="AK267" s="81"/>
      <c r="AL267" s="81"/>
      <c r="AM267" s="223"/>
    </row>
    <row r="268" spans="3:59" ht="15" customHeight="1" thickTop="1">
      <c r="AD268" s="82">
        <f>SUM(AF235:AJ264)</f>
        <v>0</v>
      </c>
      <c r="AE268" s="83"/>
      <c r="AF268" s="83"/>
      <c r="AG268" s="83"/>
      <c r="AH268" s="83"/>
      <c r="AI268" s="83">
        <f>SUM(AK235:AM264)</f>
        <v>0</v>
      </c>
      <c r="AJ268" s="83"/>
      <c r="AK268" s="83"/>
      <c r="AL268" s="83"/>
      <c r="AM268" s="224"/>
    </row>
    <row r="269" spans="3:59" ht="15" customHeight="1" thickBot="1">
      <c r="AD269" s="84"/>
      <c r="AE269" s="85"/>
      <c r="AF269" s="85"/>
      <c r="AG269" s="85"/>
      <c r="AH269" s="85"/>
      <c r="AI269" s="85"/>
      <c r="AJ269" s="85"/>
      <c r="AK269" s="85"/>
      <c r="AL269" s="85"/>
      <c r="AM269" s="225"/>
    </row>
    <row r="270" spans="3:59" ht="15" customHeight="1">
      <c r="AD270" s="13"/>
      <c r="AE270" s="13"/>
      <c r="AF270" s="13"/>
      <c r="AG270" s="13"/>
      <c r="AH270" s="13"/>
      <c r="AI270" s="13"/>
      <c r="AJ270" s="13"/>
      <c r="AK270" s="13"/>
      <c r="AL270" s="13"/>
      <c r="AM270" s="13"/>
    </row>
    <row r="271" spans="3:59" ht="15" customHeight="1">
      <c r="AD271" s="13"/>
      <c r="AE271" s="13"/>
      <c r="AF271" s="13"/>
      <c r="AG271" s="13"/>
      <c r="AH271" s="13"/>
      <c r="AI271" s="13"/>
      <c r="AJ271" s="13"/>
      <c r="AK271" s="13"/>
      <c r="AL271" s="13"/>
      <c r="AM271" s="13"/>
    </row>
    <row r="272" spans="3:59" ht="15" customHeight="1">
      <c r="AD272" s="13"/>
      <c r="AE272" s="13"/>
      <c r="AF272" s="13"/>
      <c r="AG272" s="13"/>
      <c r="AH272" s="13"/>
      <c r="AI272" s="13"/>
      <c r="AJ272" s="13"/>
      <c r="AK272" s="13"/>
      <c r="AL272" s="13"/>
      <c r="AM272" s="13"/>
    </row>
    <row r="273" spans="13:39" ht="15" customHeight="1">
      <c r="AD273" s="13"/>
      <c r="AE273" s="13"/>
      <c r="AF273" s="13"/>
      <c r="AG273" s="13"/>
      <c r="AH273" s="13"/>
      <c r="AI273" s="13"/>
      <c r="AJ273" s="13"/>
      <c r="AK273" s="13"/>
      <c r="AL273" s="13"/>
      <c r="AM273" s="13"/>
    </row>
    <row r="275" spans="13:39" ht="15" customHeight="1">
      <c r="M275" s="48" t="s">
        <v>1</v>
      </c>
      <c r="N275" s="48"/>
      <c r="O275" s="48"/>
      <c r="P275" s="48"/>
      <c r="Q275" s="48"/>
      <c r="R275" s="48"/>
      <c r="S275" s="48"/>
      <c r="T275" s="48"/>
      <c r="U275" s="48"/>
      <c r="V275" s="48"/>
      <c r="W275" s="48"/>
      <c r="X275" s="48"/>
      <c r="Y275" s="48"/>
      <c r="Z275" s="48"/>
      <c r="AA275" s="48"/>
      <c r="AD275" s="28" t="s">
        <v>71</v>
      </c>
      <c r="AE275" s="28"/>
      <c r="AF275" s="28"/>
      <c r="AG275" s="28"/>
      <c r="AH275" s="28"/>
      <c r="AI275" s="28"/>
      <c r="AJ275" s="28"/>
      <c r="AK275" s="28"/>
      <c r="AL275" s="28"/>
      <c r="AM275" s="28"/>
    </row>
  </sheetData>
  <sheetProtection algorithmName="SHA-512" hashValue="UEUxWP4FuTPdSTVbvCtHiC30p5a05tlb5rWEjfHUDAd1lqdLFd4gb/LH9BmNtnxEjpBysQc/KtCZzNIB08ui2g==" saltValue="4Q5w8l5el+s64BMiFWUA0Q==" spinCount="100000" sheet="1" objects="1" scenarios="1"/>
  <mergeCells count="1336">
    <mergeCell ref="C259:D261"/>
    <mergeCell ref="E259:H261"/>
    <mergeCell ref="BI6:CB11"/>
    <mergeCell ref="AD266:AH267"/>
    <mergeCell ref="AI266:AM267"/>
    <mergeCell ref="AD268:AH269"/>
    <mergeCell ref="AI268:AM269"/>
    <mergeCell ref="M275:AA275"/>
    <mergeCell ref="Z11:AA11"/>
    <mergeCell ref="AC11:AD11"/>
    <mergeCell ref="X11:Y11"/>
    <mergeCell ref="AE11:AF11"/>
    <mergeCell ref="X66:Y66"/>
    <mergeCell ref="Z66:AA66"/>
    <mergeCell ref="AC66:AD66"/>
    <mergeCell ref="AE66:AF66"/>
    <mergeCell ref="X121:Y121"/>
    <mergeCell ref="Z121:AA121"/>
    <mergeCell ref="AC121:AD121"/>
    <mergeCell ref="AE121:AF121"/>
    <mergeCell ref="X176:Y176"/>
    <mergeCell ref="Z176:AA176"/>
    <mergeCell ref="AC176:AD176"/>
    <mergeCell ref="AE176:AF176"/>
    <mergeCell ref="AK262:AM264"/>
    <mergeCell ref="AK259:AM261"/>
    <mergeCell ref="AK256:AM258"/>
    <mergeCell ref="AK253:AM255"/>
    <mergeCell ref="AK250:AM252"/>
    <mergeCell ref="AK247:AM249"/>
    <mergeCell ref="AK244:AM246"/>
    <mergeCell ref="AK241:AM243"/>
    <mergeCell ref="AU262:AY262"/>
    <mergeCell ref="AZ262:BC262"/>
    <mergeCell ref="BD262:BG262"/>
    <mergeCell ref="U263:AE264"/>
    <mergeCell ref="AU263:AY263"/>
    <mergeCell ref="AZ263:BC263"/>
    <mergeCell ref="BD263:BG263"/>
    <mergeCell ref="AU264:AY264"/>
    <mergeCell ref="AZ264:BC264"/>
    <mergeCell ref="BD264:BG264"/>
    <mergeCell ref="C262:D264"/>
    <mergeCell ref="E262:H264"/>
    <mergeCell ref="I262:J264"/>
    <mergeCell ref="K262:M264"/>
    <mergeCell ref="N262:N264"/>
    <mergeCell ref="O262:P264"/>
    <mergeCell ref="Q262:T264"/>
    <mergeCell ref="U262:AE262"/>
    <mergeCell ref="AF262:AJ264"/>
    <mergeCell ref="I259:J261"/>
    <mergeCell ref="K259:M261"/>
    <mergeCell ref="N259:N261"/>
    <mergeCell ref="O259:P261"/>
    <mergeCell ref="Q259:T261"/>
    <mergeCell ref="U259:AE259"/>
    <mergeCell ref="AF259:AJ261"/>
    <mergeCell ref="AU256:AY256"/>
    <mergeCell ref="AZ256:BC256"/>
    <mergeCell ref="BD256:BG256"/>
    <mergeCell ref="U257:AE258"/>
    <mergeCell ref="AU257:AY257"/>
    <mergeCell ref="AZ257:BC257"/>
    <mergeCell ref="BD257:BG257"/>
    <mergeCell ref="AU258:AY258"/>
    <mergeCell ref="AZ258:BC258"/>
    <mergeCell ref="BD258:BG258"/>
    <mergeCell ref="AU259:AY259"/>
    <mergeCell ref="AZ259:BC259"/>
    <mergeCell ref="BD259:BG259"/>
    <mergeCell ref="U260:AE261"/>
    <mergeCell ref="AU260:AY260"/>
    <mergeCell ref="AZ260:BC260"/>
    <mergeCell ref="BD260:BG260"/>
    <mergeCell ref="AU261:AY261"/>
    <mergeCell ref="AZ261:BC261"/>
    <mergeCell ref="BD261:BG261"/>
    <mergeCell ref="C256:D258"/>
    <mergeCell ref="E256:H258"/>
    <mergeCell ref="I256:J258"/>
    <mergeCell ref="K256:M258"/>
    <mergeCell ref="N256:N258"/>
    <mergeCell ref="O256:P258"/>
    <mergeCell ref="Q256:T258"/>
    <mergeCell ref="U256:AE256"/>
    <mergeCell ref="AF256:AJ258"/>
    <mergeCell ref="AU253:AY253"/>
    <mergeCell ref="AZ253:BC253"/>
    <mergeCell ref="BD253:BG253"/>
    <mergeCell ref="U254:AE255"/>
    <mergeCell ref="AU254:AY254"/>
    <mergeCell ref="AZ254:BC254"/>
    <mergeCell ref="BD254:BG254"/>
    <mergeCell ref="AU255:AY255"/>
    <mergeCell ref="AZ255:BC255"/>
    <mergeCell ref="BD255:BG255"/>
    <mergeCell ref="C253:D255"/>
    <mergeCell ref="E253:H255"/>
    <mergeCell ref="I253:J255"/>
    <mergeCell ref="K253:M255"/>
    <mergeCell ref="N253:N255"/>
    <mergeCell ref="O253:P255"/>
    <mergeCell ref="Q253:T255"/>
    <mergeCell ref="U253:AE253"/>
    <mergeCell ref="AF253:AJ255"/>
    <mergeCell ref="AU250:AY250"/>
    <mergeCell ref="AZ250:BC250"/>
    <mergeCell ref="BD250:BG250"/>
    <mergeCell ref="U251:AE252"/>
    <mergeCell ref="AU251:AY251"/>
    <mergeCell ref="AZ251:BC251"/>
    <mergeCell ref="BD251:BG251"/>
    <mergeCell ref="AU252:AY252"/>
    <mergeCell ref="AZ252:BC252"/>
    <mergeCell ref="BD252:BG252"/>
    <mergeCell ref="C250:D252"/>
    <mergeCell ref="E250:H252"/>
    <mergeCell ref="I250:J252"/>
    <mergeCell ref="K250:M252"/>
    <mergeCell ref="N250:N252"/>
    <mergeCell ref="O250:P252"/>
    <mergeCell ref="Q250:T252"/>
    <mergeCell ref="U250:AE250"/>
    <mergeCell ref="AF250:AJ252"/>
    <mergeCell ref="AU247:AY247"/>
    <mergeCell ref="AZ247:BC247"/>
    <mergeCell ref="BD247:BG247"/>
    <mergeCell ref="U248:AE249"/>
    <mergeCell ref="AU248:AY248"/>
    <mergeCell ref="AZ248:BC248"/>
    <mergeCell ref="BD248:BG248"/>
    <mergeCell ref="AU249:AY249"/>
    <mergeCell ref="AZ249:BC249"/>
    <mergeCell ref="BD249:BG249"/>
    <mergeCell ref="C247:D249"/>
    <mergeCell ref="E247:H249"/>
    <mergeCell ref="I247:J249"/>
    <mergeCell ref="K247:M249"/>
    <mergeCell ref="N247:N249"/>
    <mergeCell ref="O247:P249"/>
    <mergeCell ref="Q247:T249"/>
    <mergeCell ref="U247:AE247"/>
    <mergeCell ref="AF247:AJ249"/>
    <mergeCell ref="AU244:AY244"/>
    <mergeCell ref="AZ244:BC244"/>
    <mergeCell ref="BD244:BG244"/>
    <mergeCell ref="U245:AE246"/>
    <mergeCell ref="AU245:AY245"/>
    <mergeCell ref="AZ245:BC245"/>
    <mergeCell ref="BD245:BG245"/>
    <mergeCell ref="AU246:AY246"/>
    <mergeCell ref="AZ246:BC246"/>
    <mergeCell ref="BD246:BG246"/>
    <mergeCell ref="C244:D246"/>
    <mergeCell ref="E244:H246"/>
    <mergeCell ref="I244:J246"/>
    <mergeCell ref="K244:M246"/>
    <mergeCell ref="N244:N246"/>
    <mergeCell ref="O244:P246"/>
    <mergeCell ref="Q244:T246"/>
    <mergeCell ref="U244:AE244"/>
    <mergeCell ref="AF244:AJ246"/>
    <mergeCell ref="AU241:AY241"/>
    <mergeCell ref="AZ241:BC241"/>
    <mergeCell ref="BD241:BG241"/>
    <mergeCell ref="U242:AE243"/>
    <mergeCell ref="AU242:AY242"/>
    <mergeCell ref="AZ242:BC242"/>
    <mergeCell ref="BD242:BG242"/>
    <mergeCell ref="AU243:AY243"/>
    <mergeCell ref="AZ243:BC243"/>
    <mergeCell ref="BD243:BG243"/>
    <mergeCell ref="C241:D243"/>
    <mergeCell ref="E241:H243"/>
    <mergeCell ref="I241:J243"/>
    <mergeCell ref="K241:M243"/>
    <mergeCell ref="N241:N243"/>
    <mergeCell ref="O241:P243"/>
    <mergeCell ref="Q241:T243"/>
    <mergeCell ref="U241:AE241"/>
    <mergeCell ref="AF241:AJ243"/>
    <mergeCell ref="AK233:AM234"/>
    <mergeCell ref="E234:J234"/>
    <mergeCell ref="K234:N234"/>
    <mergeCell ref="U234:AE234"/>
    <mergeCell ref="AZ234:BC234"/>
    <mergeCell ref="AU238:AY238"/>
    <mergeCell ref="AZ238:BC238"/>
    <mergeCell ref="BD238:BG238"/>
    <mergeCell ref="U239:AE240"/>
    <mergeCell ref="AU239:AY239"/>
    <mergeCell ref="AZ239:BC239"/>
    <mergeCell ref="BD239:BG239"/>
    <mergeCell ref="AU240:AY240"/>
    <mergeCell ref="AZ240:BC240"/>
    <mergeCell ref="BD240:BG240"/>
    <mergeCell ref="C238:D240"/>
    <mergeCell ref="E238:H240"/>
    <mergeCell ref="I238:J240"/>
    <mergeCell ref="K238:M240"/>
    <mergeCell ref="N238:N240"/>
    <mergeCell ref="O238:P240"/>
    <mergeCell ref="Q238:T240"/>
    <mergeCell ref="U238:AE238"/>
    <mergeCell ref="AF238:AJ240"/>
    <mergeCell ref="AK238:AM240"/>
    <mergeCell ref="E227:E228"/>
    <mergeCell ref="X228:AB229"/>
    <mergeCell ref="U227:V228"/>
    <mergeCell ref="E229:E231"/>
    <mergeCell ref="F229:V230"/>
    <mergeCell ref="BD234:BG234"/>
    <mergeCell ref="C235:D237"/>
    <mergeCell ref="E235:H237"/>
    <mergeCell ref="I235:J237"/>
    <mergeCell ref="K235:M237"/>
    <mergeCell ref="N235:N237"/>
    <mergeCell ref="O235:P237"/>
    <mergeCell ref="Q235:T237"/>
    <mergeCell ref="U235:AE235"/>
    <mergeCell ref="AF235:AJ237"/>
    <mergeCell ref="AK235:AM237"/>
    <mergeCell ref="AU235:AY235"/>
    <mergeCell ref="AZ235:BC235"/>
    <mergeCell ref="BD235:BG235"/>
    <mergeCell ref="U236:AE237"/>
    <mergeCell ref="AU236:AY236"/>
    <mergeCell ref="AZ236:BC236"/>
    <mergeCell ref="BD236:BG236"/>
    <mergeCell ref="AU237:AY237"/>
    <mergeCell ref="AZ237:BC237"/>
    <mergeCell ref="BD237:BG237"/>
    <mergeCell ref="C233:D234"/>
    <mergeCell ref="E233:N233"/>
    <mergeCell ref="O233:P234"/>
    <mergeCell ref="Q233:T234"/>
    <mergeCell ref="U233:AE233"/>
    <mergeCell ref="AF233:AJ234"/>
    <mergeCell ref="BD207:BG207"/>
    <mergeCell ref="U208:AE209"/>
    <mergeCell ref="AU208:AY208"/>
    <mergeCell ref="AZ208:BC208"/>
    <mergeCell ref="BD208:BG208"/>
    <mergeCell ref="AU209:AY209"/>
    <mergeCell ref="AZ209:BC209"/>
    <mergeCell ref="BD209:BG209"/>
    <mergeCell ref="AP229:AS229"/>
    <mergeCell ref="AU229:AX229"/>
    <mergeCell ref="AZ229:BC229"/>
    <mergeCell ref="AP230:AS230"/>
    <mergeCell ref="AU230:AX230"/>
    <mergeCell ref="AZ230:BC230"/>
    <mergeCell ref="K231:M231"/>
    <mergeCell ref="O231:Q231"/>
    <mergeCell ref="S231:U231"/>
    <mergeCell ref="AU231:AX231"/>
    <mergeCell ref="AZ231:BC231"/>
    <mergeCell ref="X231:Y231"/>
    <mergeCell ref="Z231:AA231"/>
    <mergeCell ref="AC231:AD231"/>
    <mergeCell ref="AE231:AF231"/>
    <mergeCell ref="H225:V226"/>
    <mergeCell ref="X225:AA226"/>
    <mergeCell ref="AF225:AG226"/>
    <mergeCell ref="AH225:AH226"/>
    <mergeCell ref="AI225:AJ226"/>
    <mergeCell ref="AK225:AK226"/>
    <mergeCell ref="AU207:AY207"/>
    <mergeCell ref="F227:T228"/>
    <mergeCell ref="C222:AM224"/>
    <mergeCell ref="C221:G221"/>
    <mergeCell ref="AD220:AM220"/>
    <mergeCell ref="AZ232:BC232"/>
    <mergeCell ref="AC228:AD229"/>
    <mergeCell ref="AE228:AH229"/>
    <mergeCell ref="AJ228:AM229"/>
    <mergeCell ref="AB225:AD226"/>
    <mergeCell ref="AE225:AE226"/>
    <mergeCell ref="C207:D209"/>
    <mergeCell ref="E207:H209"/>
    <mergeCell ref="I207:J209"/>
    <mergeCell ref="K207:M209"/>
    <mergeCell ref="N207:N209"/>
    <mergeCell ref="O207:P209"/>
    <mergeCell ref="Q207:T209"/>
    <mergeCell ref="U207:AE207"/>
    <mergeCell ref="AF207:AJ209"/>
    <mergeCell ref="AD211:AH212"/>
    <mergeCell ref="AI211:AM212"/>
    <mergeCell ref="AD213:AH214"/>
    <mergeCell ref="AI213:AM214"/>
    <mergeCell ref="M220:AA220"/>
    <mergeCell ref="Z221:AC221"/>
    <mergeCell ref="AD221:AF221"/>
    <mergeCell ref="AH221:AI221"/>
    <mergeCell ref="AK221:AL221"/>
    <mergeCell ref="AJ230:AM231"/>
    <mergeCell ref="AK207:AM209"/>
    <mergeCell ref="AU232:AX232"/>
    <mergeCell ref="AZ207:BC207"/>
    <mergeCell ref="C225:D231"/>
    <mergeCell ref="E225:G225"/>
    <mergeCell ref="AZ204:BC204"/>
    <mergeCell ref="BD204:BG204"/>
    <mergeCell ref="U205:AE206"/>
    <mergeCell ref="AU205:AY205"/>
    <mergeCell ref="AZ205:BC205"/>
    <mergeCell ref="BD205:BG205"/>
    <mergeCell ref="AU206:AY206"/>
    <mergeCell ref="AZ206:BC206"/>
    <mergeCell ref="BD206:BG206"/>
    <mergeCell ref="C204:D206"/>
    <mergeCell ref="E204:H206"/>
    <mergeCell ref="I204:J206"/>
    <mergeCell ref="K204:M206"/>
    <mergeCell ref="N204:N206"/>
    <mergeCell ref="O204:P206"/>
    <mergeCell ref="Q204:T206"/>
    <mergeCell ref="U204:AE204"/>
    <mergeCell ref="AF204:AJ206"/>
    <mergeCell ref="AK204:AM206"/>
    <mergeCell ref="AU204:AY204"/>
    <mergeCell ref="AZ201:BC201"/>
    <mergeCell ref="BD201:BG201"/>
    <mergeCell ref="U202:AE203"/>
    <mergeCell ref="AU202:AY202"/>
    <mergeCell ref="AZ202:BC202"/>
    <mergeCell ref="BD202:BG202"/>
    <mergeCell ref="AU203:AY203"/>
    <mergeCell ref="AZ203:BC203"/>
    <mergeCell ref="BD203:BG203"/>
    <mergeCell ref="C201:D203"/>
    <mergeCell ref="E201:H203"/>
    <mergeCell ref="I201:J203"/>
    <mergeCell ref="K201:M203"/>
    <mergeCell ref="N201:N203"/>
    <mergeCell ref="O201:P203"/>
    <mergeCell ref="Q201:T203"/>
    <mergeCell ref="U201:AE201"/>
    <mergeCell ref="AF201:AJ203"/>
    <mergeCell ref="AK201:AM203"/>
    <mergeCell ref="AU201:AY201"/>
    <mergeCell ref="AU198:AY198"/>
    <mergeCell ref="AZ198:BC198"/>
    <mergeCell ref="BD198:BG198"/>
    <mergeCell ref="U199:AE200"/>
    <mergeCell ref="AU199:AY199"/>
    <mergeCell ref="AZ199:BC199"/>
    <mergeCell ref="BD199:BG199"/>
    <mergeCell ref="AU200:AY200"/>
    <mergeCell ref="AZ200:BC200"/>
    <mergeCell ref="BD200:BG200"/>
    <mergeCell ref="C198:D200"/>
    <mergeCell ref="E198:H200"/>
    <mergeCell ref="I198:J200"/>
    <mergeCell ref="K198:M200"/>
    <mergeCell ref="N198:N200"/>
    <mergeCell ref="O198:P200"/>
    <mergeCell ref="Q198:T200"/>
    <mergeCell ref="U198:AE198"/>
    <mergeCell ref="AF198:AJ200"/>
    <mergeCell ref="AK198:AM200"/>
    <mergeCell ref="AK195:AM197"/>
    <mergeCell ref="AU195:AY195"/>
    <mergeCell ref="AZ195:BC195"/>
    <mergeCell ref="BD195:BG195"/>
    <mergeCell ref="U196:AE197"/>
    <mergeCell ref="AU196:AY196"/>
    <mergeCell ref="AZ196:BC196"/>
    <mergeCell ref="BD196:BG196"/>
    <mergeCell ref="AU197:AY197"/>
    <mergeCell ref="AZ197:BC197"/>
    <mergeCell ref="BD197:BG197"/>
    <mergeCell ref="C195:D197"/>
    <mergeCell ref="E195:H197"/>
    <mergeCell ref="I195:J197"/>
    <mergeCell ref="K195:M197"/>
    <mergeCell ref="N195:N197"/>
    <mergeCell ref="O195:P197"/>
    <mergeCell ref="Q195:T197"/>
    <mergeCell ref="U195:AE195"/>
    <mergeCell ref="AF195:AJ197"/>
    <mergeCell ref="AK192:AM194"/>
    <mergeCell ref="AU192:AY192"/>
    <mergeCell ref="AZ192:BC192"/>
    <mergeCell ref="BD192:BG192"/>
    <mergeCell ref="U193:AE194"/>
    <mergeCell ref="AU193:AY193"/>
    <mergeCell ref="AZ193:BC193"/>
    <mergeCell ref="BD193:BG193"/>
    <mergeCell ref="AU194:AY194"/>
    <mergeCell ref="AZ194:BC194"/>
    <mergeCell ref="BD194:BG194"/>
    <mergeCell ref="C192:D194"/>
    <mergeCell ref="E192:H194"/>
    <mergeCell ref="I192:J194"/>
    <mergeCell ref="K192:M194"/>
    <mergeCell ref="N192:N194"/>
    <mergeCell ref="O192:P194"/>
    <mergeCell ref="Q192:T194"/>
    <mergeCell ref="U192:AE192"/>
    <mergeCell ref="AF192:AJ194"/>
    <mergeCell ref="AK189:AM191"/>
    <mergeCell ref="AU189:AY189"/>
    <mergeCell ref="AZ189:BC189"/>
    <mergeCell ref="BD189:BG189"/>
    <mergeCell ref="U190:AE191"/>
    <mergeCell ref="AU190:AY190"/>
    <mergeCell ref="AZ190:BC190"/>
    <mergeCell ref="BD190:BG190"/>
    <mergeCell ref="AU191:AY191"/>
    <mergeCell ref="AZ191:BC191"/>
    <mergeCell ref="BD191:BG191"/>
    <mergeCell ref="C189:D191"/>
    <mergeCell ref="E189:H191"/>
    <mergeCell ref="I189:J191"/>
    <mergeCell ref="K189:M191"/>
    <mergeCell ref="N189:N191"/>
    <mergeCell ref="O189:P191"/>
    <mergeCell ref="Q189:T191"/>
    <mergeCell ref="U189:AE189"/>
    <mergeCell ref="AF189:AJ191"/>
    <mergeCell ref="AK186:AM188"/>
    <mergeCell ref="AU186:AY186"/>
    <mergeCell ref="AZ186:BC186"/>
    <mergeCell ref="BD186:BG186"/>
    <mergeCell ref="U187:AE188"/>
    <mergeCell ref="AU187:AY187"/>
    <mergeCell ref="AZ187:BC187"/>
    <mergeCell ref="BD187:BG187"/>
    <mergeCell ref="AU188:AY188"/>
    <mergeCell ref="AZ188:BC188"/>
    <mergeCell ref="BD188:BG188"/>
    <mergeCell ref="C186:D188"/>
    <mergeCell ref="E186:H188"/>
    <mergeCell ref="I186:J188"/>
    <mergeCell ref="K186:M188"/>
    <mergeCell ref="N186:N188"/>
    <mergeCell ref="O186:P188"/>
    <mergeCell ref="Q186:T188"/>
    <mergeCell ref="U186:AE186"/>
    <mergeCell ref="AF186:AJ188"/>
    <mergeCell ref="AK183:AM185"/>
    <mergeCell ref="AU183:AY183"/>
    <mergeCell ref="AZ183:BC183"/>
    <mergeCell ref="BD183:BG183"/>
    <mergeCell ref="U184:AE185"/>
    <mergeCell ref="AU184:AY184"/>
    <mergeCell ref="AZ184:BC184"/>
    <mergeCell ref="BD184:BG184"/>
    <mergeCell ref="AU185:AY185"/>
    <mergeCell ref="AZ185:BC185"/>
    <mergeCell ref="BD185:BG185"/>
    <mergeCell ref="C183:D185"/>
    <mergeCell ref="E183:H185"/>
    <mergeCell ref="I183:J185"/>
    <mergeCell ref="K183:M185"/>
    <mergeCell ref="N183:N185"/>
    <mergeCell ref="O183:P185"/>
    <mergeCell ref="Q183:T185"/>
    <mergeCell ref="U183:AE183"/>
    <mergeCell ref="AF183:AJ185"/>
    <mergeCell ref="BD179:BG179"/>
    <mergeCell ref="C180:D182"/>
    <mergeCell ref="E180:H182"/>
    <mergeCell ref="I180:J182"/>
    <mergeCell ref="K180:M182"/>
    <mergeCell ref="N180:N182"/>
    <mergeCell ref="O180:P182"/>
    <mergeCell ref="Q180:T182"/>
    <mergeCell ref="U180:AE180"/>
    <mergeCell ref="AF180:AJ182"/>
    <mergeCell ref="AK180:AM182"/>
    <mergeCell ref="AU180:AY180"/>
    <mergeCell ref="AZ180:BC180"/>
    <mergeCell ref="BD180:BG180"/>
    <mergeCell ref="U181:AE182"/>
    <mergeCell ref="AU181:AY181"/>
    <mergeCell ref="AZ181:BC181"/>
    <mergeCell ref="BD181:BG181"/>
    <mergeCell ref="AU182:AY182"/>
    <mergeCell ref="AZ182:BC182"/>
    <mergeCell ref="BD182:BG182"/>
    <mergeCell ref="AU177:AX177"/>
    <mergeCell ref="AZ177:BC177"/>
    <mergeCell ref="C178:D179"/>
    <mergeCell ref="E178:N178"/>
    <mergeCell ref="O178:P179"/>
    <mergeCell ref="Q178:T179"/>
    <mergeCell ref="U178:AE178"/>
    <mergeCell ref="AF178:AJ179"/>
    <mergeCell ref="AK178:AM179"/>
    <mergeCell ref="E179:J179"/>
    <mergeCell ref="K179:N179"/>
    <mergeCell ref="U179:AE179"/>
    <mergeCell ref="AZ179:BC179"/>
    <mergeCell ref="AP174:AS174"/>
    <mergeCell ref="AU174:AX174"/>
    <mergeCell ref="AZ174:BC174"/>
    <mergeCell ref="AP175:AS175"/>
    <mergeCell ref="AU175:AX175"/>
    <mergeCell ref="AZ175:BC175"/>
    <mergeCell ref="K176:M176"/>
    <mergeCell ref="O176:Q176"/>
    <mergeCell ref="S176:U176"/>
    <mergeCell ref="AU176:AX176"/>
    <mergeCell ref="AZ176:BC176"/>
    <mergeCell ref="X173:AB174"/>
    <mergeCell ref="AC173:AD174"/>
    <mergeCell ref="AE173:AH174"/>
    <mergeCell ref="AJ173:AM174"/>
    <mergeCell ref="AJ175:AM176"/>
    <mergeCell ref="C167:AM169"/>
    <mergeCell ref="C170:D176"/>
    <mergeCell ref="E170:G170"/>
    <mergeCell ref="H170:V171"/>
    <mergeCell ref="X170:AA171"/>
    <mergeCell ref="AB170:AD171"/>
    <mergeCell ref="AE170:AE171"/>
    <mergeCell ref="AF170:AG171"/>
    <mergeCell ref="AH170:AH171"/>
    <mergeCell ref="AI170:AJ171"/>
    <mergeCell ref="AK170:AK171"/>
    <mergeCell ref="E172:E173"/>
    <mergeCell ref="F172:T173"/>
    <mergeCell ref="U172:V173"/>
    <mergeCell ref="E174:E176"/>
    <mergeCell ref="F174:V175"/>
    <mergeCell ref="AD156:AH157"/>
    <mergeCell ref="AI156:AM157"/>
    <mergeCell ref="AD158:AH159"/>
    <mergeCell ref="AI158:AM159"/>
    <mergeCell ref="M165:AA165"/>
    <mergeCell ref="Z166:AC166"/>
    <mergeCell ref="AD166:AF166"/>
    <mergeCell ref="AH166:AI166"/>
    <mergeCell ref="AK166:AL166"/>
    <mergeCell ref="C166:G166"/>
    <mergeCell ref="AD165:AM165"/>
    <mergeCell ref="AK152:AM154"/>
    <mergeCell ref="AU152:AY152"/>
    <mergeCell ref="AZ152:BC152"/>
    <mergeCell ref="BD152:BG152"/>
    <mergeCell ref="U153:AE154"/>
    <mergeCell ref="AU153:AY153"/>
    <mergeCell ref="AZ153:BC153"/>
    <mergeCell ref="BD153:BG153"/>
    <mergeCell ref="AU154:AY154"/>
    <mergeCell ref="AZ154:BC154"/>
    <mergeCell ref="BD154:BG154"/>
    <mergeCell ref="C152:D154"/>
    <mergeCell ref="E152:H154"/>
    <mergeCell ref="I152:J154"/>
    <mergeCell ref="K152:M154"/>
    <mergeCell ref="N152:N154"/>
    <mergeCell ref="O152:P154"/>
    <mergeCell ref="Q152:T154"/>
    <mergeCell ref="U152:AE152"/>
    <mergeCell ref="AF152:AJ154"/>
    <mergeCell ref="AK149:AM151"/>
    <mergeCell ref="AU149:AY149"/>
    <mergeCell ref="AZ149:BC149"/>
    <mergeCell ref="BD149:BG149"/>
    <mergeCell ref="U150:AE151"/>
    <mergeCell ref="AU150:AY150"/>
    <mergeCell ref="AZ150:BC150"/>
    <mergeCell ref="BD150:BG150"/>
    <mergeCell ref="AU151:AY151"/>
    <mergeCell ref="AZ151:BC151"/>
    <mergeCell ref="BD151:BG151"/>
    <mergeCell ref="C149:D151"/>
    <mergeCell ref="E149:H151"/>
    <mergeCell ref="I149:J151"/>
    <mergeCell ref="K149:M151"/>
    <mergeCell ref="N149:N151"/>
    <mergeCell ref="O149:P151"/>
    <mergeCell ref="Q149:T151"/>
    <mergeCell ref="U149:AE149"/>
    <mergeCell ref="AF149:AJ151"/>
    <mergeCell ref="AK146:AM148"/>
    <mergeCell ref="AU146:AY146"/>
    <mergeCell ref="AZ146:BC146"/>
    <mergeCell ref="BD146:BG146"/>
    <mergeCell ref="U147:AE148"/>
    <mergeCell ref="AU147:AY147"/>
    <mergeCell ref="AZ147:BC147"/>
    <mergeCell ref="BD147:BG147"/>
    <mergeCell ref="AU148:AY148"/>
    <mergeCell ref="AZ148:BC148"/>
    <mergeCell ref="BD148:BG148"/>
    <mergeCell ref="C146:D148"/>
    <mergeCell ref="E146:H148"/>
    <mergeCell ref="I146:J148"/>
    <mergeCell ref="K146:M148"/>
    <mergeCell ref="N146:N148"/>
    <mergeCell ref="O146:P148"/>
    <mergeCell ref="Q146:T148"/>
    <mergeCell ref="U146:AE146"/>
    <mergeCell ref="AF146:AJ148"/>
    <mergeCell ref="AK143:AM145"/>
    <mergeCell ref="AU143:AY143"/>
    <mergeCell ref="AZ143:BC143"/>
    <mergeCell ref="BD143:BG143"/>
    <mergeCell ref="U144:AE145"/>
    <mergeCell ref="AU144:AY144"/>
    <mergeCell ref="AZ144:BC144"/>
    <mergeCell ref="BD144:BG144"/>
    <mergeCell ref="AU145:AY145"/>
    <mergeCell ref="AZ145:BC145"/>
    <mergeCell ref="BD145:BG145"/>
    <mergeCell ref="C143:D145"/>
    <mergeCell ref="E143:H145"/>
    <mergeCell ref="I143:J145"/>
    <mergeCell ref="K143:M145"/>
    <mergeCell ref="N143:N145"/>
    <mergeCell ref="O143:P145"/>
    <mergeCell ref="Q143:T145"/>
    <mergeCell ref="U143:AE143"/>
    <mergeCell ref="AF143:AJ145"/>
    <mergeCell ref="AK140:AM142"/>
    <mergeCell ref="AU140:AY140"/>
    <mergeCell ref="AZ140:BC140"/>
    <mergeCell ref="BD140:BG140"/>
    <mergeCell ref="U141:AE142"/>
    <mergeCell ref="AU141:AY141"/>
    <mergeCell ref="AZ141:BC141"/>
    <mergeCell ref="BD141:BG141"/>
    <mergeCell ref="AU142:AY142"/>
    <mergeCell ref="AZ142:BC142"/>
    <mergeCell ref="BD142:BG142"/>
    <mergeCell ref="C140:D142"/>
    <mergeCell ref="E140:H142"/>
    <mergeCell ref="I140:J142"/>
    <mergeCell ref="K140:M142"/>
    <mergeCell ref="N140:N142"/>
    <mergeCell ref="O140:P142"/>
    <mergeCell ref="Q140:T142"/>
    <mergeCell ref="U140:AE140"/>
    <mergeCell ref="AF140:AJ142"/>
    <mergeCell ref="AK137:AM139"/>
    <mergeCell ref="AU137:AY137"/>
    <mergeCell ref="AZ137:BC137"/>
    <mergeCell ref="BD137:BG137"/>
    <mergeCell ref="U138:AE139"/>
    <mergeCell ref="AU138:AY138"/>
    <mergeCell ref="AZ138:BC138"/>
    <mergeCell ref="BD138:BG138"/>
    <mergeCell ref="AU139:AY139"/>
    <mergeCell ref="AZ139:BC139"/>
    <mergeCell ref="BD139:BG139"/>
    <mergeCell ref="C137:D139"/>
    <mergeCell ref="E137:H139"/>
    <mergeCell ref="I137:J139"/>
    <mergeCell ref="K137:M139"/>
    <mergeCell ref="N137:N139"/>
    <mergeCell ref="O137:P139"/>
    <mergeCell ref="Q137:T139"/>
    <mergeCell ref="U137:AE137"/>
    <mergeCell ref="AF137:AJ139"/>
    <mergeCell ref="AK134:AM136"/>
    <mergeCell ref="AU134:AY134"/>
    <mergeCell ref="AZ134:BC134"/>
    <mergeCell ref="BD134:BG134"/>
    <mergeCell ref="U135:AE136"/>
    <mergeCell ref="AU135:AY135"/>
    <mergeCell ref="AZ135:BC135"/>
    <mergeCell ref="BD135:BG135"/>
    <mergeCell ref="AU136:AY136"/>
    <mergeCell ref="AZ136:BC136"/>
    <mergeCell ref="BD136:BG136"/>
    <mergeCell ref="C134:D136"/>
    <mergeCell ref="E134:H136"/>
    <mergeCell ref="I134:J136"/>
    <mergeCell ref="K134:M136"/>
    <mergeCell ref="N134:N136"/>
    <mergeCell ref="O134:P136"/>
    <mergeCell ref="Q134:T136"/>
    <mergeCell ref="U134:AE134"/>
    <mergeCell ref="AF134:AJ136"/>
    <mergeCell ref="AK131:AM133"/>
    <mergeCell ref="AU131:AY131"/>
    <mergeCell ref="AZ131:BC131"/>
    <mergeCell ref="BD131:BG131"/>
    <mergeCell ref="U132:AE133"/>
    <mergeCell ref="AU132:AY132"/>
    <mergeCell ref="AZ132:BC132"/>
    <mergeCell ref="BD132:BG132"/>
    <mergeCell ref="AU133:AY133"/>
    <mergeCell ref="AZ133:BC133"/>
    <mergeCell ref="BD133:BG133"/>
    <mergeCell ref="C131:D133"/>
    <mergeCell ref="E131:H133"/>
    <mergeCell ref="I131:J133"/>
    <mergeCell ref="K131:M133"/>
    <mergeCell ref="N131:N133"/>
    <mergeCell ref="O131:P133"/>
    <mergeCell ref="Q131:T133"/>
    <mergeCell ref="U131:AE131"/>
    <mergeCell ref="AF131:AJ133"/>
    <mergeCell ref="AK128:AM130"/>
    <mergeCell ref="AU128:AY128"/>
    <mergeCell ref="AZ128:BC128"/>
    <mergeCell ref="BD128:BG128"/>
    <mergeCell ref="U129:AE130"/>
    <mergeCell ref="AU129:AY129"/>
    <mergeCell ref="AZ129:BC129"/>
    <mergeCell ref="BD129:BG129"/>
    <mergeCell ref="AU130:AY130"/>
    <mergeCell ref="AZ130:BC130"/>
    <mergeCell ref="BD130:BG130"/>
    <mergeCell ref="C128:D130"/>
    <mergeCell ref="E128:H130"/>
    <mergeCell ref="I128:J130"/>
    <mergeCell ref="K128:M130"/>
    <mergeCell ref="N128:N130"/>
    <mergeCell ref="O128:P130"/>
    <mergeCell ref="Q128:T130"/>
    <mergeCell ref="U128:AE128"/>
    <mergeCell ref="AF128:AJ130"/>
    <mergeCell ref="BD124:BG124"/>
    <mergeCell ref="C125:D127"/>
    <mergeCell ref="E125:H127"/>
    <mergeCell ref="I125:J127"/>
    <mergeCell ref="K125:M127"/>
    <mergeCell ref="N125:N127"/>
    <mergeCell ref="O125:P127"/>
    <mergeCell ref="Q125:T127"/>
    <mergeCell ref="U125:AE125"/>
    <mergeCell ref="AF125:AJ127"/>
    <mergeCell ref="AK125:AM127"/>
    <mergeCell ref="AU125:AY125"/>
    <mergeCell ref="AZ125:BC125"/>
    <mergeCell ref="BD125:BG125"/>
    <mergeCell ref="U126:AE127"/>
    <mergeCell ref="AU126:AY126"/>
    <mergeCell ref="AZ126:BC126"/>
    <mergeCell ref="BD126:BG126"/>
    <mergeCell ref="AU127:AY127"/>
    <mergeCell ref="AZ127:BC127"/>
    <mergeCell ref="BD127:BG127"/>
    <mergeCell ref="AU122:AX122"/>
    <mergeCell ref="AZ122:BC122"/>
    <mergeCell ref="C123:D124"/>
    <mergeCell ref="E123:N123"/>
    <mergeCell ref="O123:P124"/>
    <mergeCell ref="Q123:T124"/>
    <mergeCell ref="U123:AE123"/>
    <mergeCell ref="AF123:AJ124"/>
    <mergeCell ref="AK123:AM124"/>
    <mergeCell ref="E124:J124"/>
    <mergeCell ref="K124:N124"/>
    <mergeCell ref="U124:AE124"/>
    <mergeCell ref="AZ124:BC124"/>
    <mergeCell ref="AP119:AS119"/>
    <mergeCell ref="AU119:AX119"/>
    <mergeCell ref="AZ119:BC119"/>
    <mergeCell ref="AP120:AS120"/>
    <mergeCell ref="AU120:AX120"/>
    <mergeCell ref="AZ120:BC120"/>
    <mergeCell ref="K121:M121"/>
    <mergeCell ref="O121:Q121"/>
    <mergeCell ref="S121:U121"/>
    <mergeCell ref="AU121:AX121"/>
    <mergeCell ref="AZ121:BC121"/>
    <mergeCell ref="X118:AB119"/>
    <mergeCell ref="AC118:AD119"/>
    <mergeCell ref="AE118:AH119"/>
    <mergeCell ref="AJ118:AM119"/>
    <mergeCell ref="AJ120:AM121"/>
    <mergeCell ref="C112:AM114"/>
    <mergeCell ref="C115:D121"/>
    <mergeCell ref="E115:G115"/>
    <mergeCell ref="H115:V116"/>
    <mergeCell ref="X115:AA116"/>
    <mergeCell ref="AB115:AD116"/>
    <mergeCell ref="AE115:AE116"/>
    <mergeCell ref="AF115:AG116"/>
    <mergeCell ref="AH115:AH116"/>
    <mergeCell ref="AI115:AJ116"/>
    <mergeCell ref="AK115:AK116"/>
    <mergeCell ref="E117:E118"/>
    <mergeCell ref="F117:T118"/>
    <mergeCell ref="U117:V118"/>
    <mergeCell ref="E119:E121"/>
    <mergeCell ref="F119:V120"/>
    <mergeCell ref="AD101:AH102"/>
    <mergeCell ref="AI101:AM102"/>
    <mergeCell ref="AD103:AH104"/>
    <mergeCell ref="AI103:AM104"/>
    <mergeCell ref="M110:AA110"/>
    <mergeCell ref="Z111:AC111"/>
    <mergeCell ref="AD111:AF111"/>
    <mergeCell ref="AH111:AI111"/>
    <mergeCell ref="AK111:AL111"/>
    <mergeCell ref="C111:G111"/>
    <mergeCell ref="AD110:AM110"/>
    <mergeCell ref="AK97:AM99"/>
    <mergeCell ref="AU97:AY97"/>
    <mergeCell ref="AZ97:BC97"/>
    <mergeCell ref="BD97:BG97"/>
    <mergeCell ref="U98:AE99"/>
    <mergeCell ref="AU98:AY98"/>
    <mergeCell ref="AZ98:BC98"/>
    <mergeCell ref="BD98:BG98"/>
    <mergeCell ref="AU99:AY99"/>
    <mergeCell ref="AZ99:BC99"/>
    <mergeCell ref="BD99:BG99"/>
    <mergeCell ref="C97:D99"/>
    <mergeCell ref="E97:H99"/>
    <mergeCell ref="I97:J99"/>
    <mergeCell ref="K97:M99"/>
    <mergeCell ref="N97:N99"/>
    <mergeCell ref="O97:P99"/>
    <mergeCell ref="Q97:T99"/>
    <mergeCell ref="U97:AE97"/>
    <mergeCell ref="AF97:AJ99"/>
    <mergeCell ref="AK94:AM96"/>
    <mergeCell ref="AU94:AY94"/>
    <mergeCell ref="AZ94:BC94"/>
    <mergeCell ref="BD94:BG94"/>
    <mergeCell ref="U95:AE96"/>
    <mergeCell ref="AU95:AY95"/>
    <mergeCell ref="AZ95:BC95"/>
    <mergeCell ref="BD95:BG95"/>
    <mergeCell ref="AU96:AY96"/>
    <mergeCell ref="AZ96:BC96"/>
    <mergeCell ref="BD96:BG96"/>
    <mergeCell ref="C94:D96"/>
    <mergeCell ref="E94:H96"/>
    <mergeCell ref="I94:J96"/>
    <mergeCell ref="K94:M96"/>
    <mergeCell ref="N94:N96"/>
    <mergeCell ref="O94:P96"/>
    <mergeCell ref="Q94:T96"/>
    <mergeCell ref="U94:AE94"/>
    <mergeCell ref="AF94:AJ96"/>
    <mergeCell ref="AK91:AM93"/>
    <mergeCell ref="AU91:AY91"/>
    <mergeCell ref="AZ91:BC91"/>
    <mergeCell ref="BD91:BG91"/>
    <mergeCell ref="U92:AE93"/>
    <mergeCell ref="AU92:AY92"/>
    <mergeCell ref="AZ92:BC92"/>
    <mergeCell ref="BD92:BG92"/>
    <mergeCell ref="AU93:AY93"/>
    <mergeCell ref="AZ93:BC93"/>
    <mergeCell ref="BD93:BG93"/>
    <mergeCell ref="C91:D93"/>
    <mergeCell ref="E91:H93"/>
    <mergeCell ref="I91:J93"/>
    <mergeCell ref="K91:M93"/>
    <mergeCell ref="N91:N93"/>
    <mergeCell ref="O91:P93"/>
    <mergeCell ref="Q91:T93"/>
    <mergeCell ref="U91:AE91"/>
    <mergeCell ref="AF91:AJ93"/>
    <mergeCell ref="AK88:AM90"/>
    <mergeCell ref="AU88:AY88"/>
    <mergeCell ref="AZ88:BC88"/>
    <mergeCell ref="BD88:BG88"/>
    <mergeCell ref="U89:AE90"/>
    <mergeCell ref="AU89:AY89"/>
    <mergeCell ref="AZ89:BC89"/>
    <mergeCell ref="BD89:BG89"/>
    <mergeCell ref="AU90:AY90"/>
    <mergeCell ref="AZ90:BC90"/>
    <mergeCell ref="BD90:BG90"/>
    <mergeCell ref="C88:D90"/>
    <mergeCell ref="E88:H90"/>
    <mergeCell ref="I88:J90"/>
    <mergeCell ref="K88:M90"/>
    <mergeCell ref="N88:N90"/>
    <mergeCell ref="O88:P90"/>
    <mergeCell ref="Q88:T90"/>
    <mergeCell ref="U88:AE88"/>
    <mergeCell ref="AF88:AJ90"/>
    <mergeCell ref="AK85:AM87"/>
    <mergeCell ref="AU85:AY85"/>
    <mergeCell ref="AZ85:BC85"/>
    <mergeCell ref="BD85:BG85"/>
    <mergeCell ref="U86:AE87"/>
    <mergeCell ref="AU86:AY86"/>
    <mergeCell ref="AZ86:BC86"/>
    <mergeCell ref="BD86:BG86"/>
    <mergeCell ref="AU87:AY87"/>
    <mergeCell ref="AZ87:BC87"/>
    <mergeCell ref="BD87:BG87"/>
    <mergeCell ref="C85:D87"/>
    <mergeCell ref="E85:H87"/>
    <mergeCell ref="I85:J87"/>
    <mergeCell ref="K85:M87"/>
    <mergeCell ref="N85:N87"/>
    <mergeCell ref="O85:P87"/>
    <mergeCell ref="Q85:T87"/>
    <mergeCell ref="U85:AE85"/>
    <mergeCell ref="AF85:AJ87"/>
    <mergeCell ref="AK82:AM84"/>
    <mergeCell ref="AU82:AY82"/>
    <mergeCell ref="AZ82:BC82"/>
    <mergeCell ref="BD82:BG82"/>
    <mergeCell ref="U83:AE84"/>
    <mergeCell ref="AU83:AY83"/>
    <mergeCell ref="AZ83:BC83"/>
    <mergeCell ref="BD83:BG83"/>
    <mergeCell ref="AU84:AY84"/>
    <mergeCell ref="AZ84:BC84"/>
    <mergeCell ref="BD84:BG84"/>
    <mergeCell ref="C82:D84"/>
    <mergeCell ref="E82:H84"/>
    <mergeCell ref="I82:J84"/>
    <mergeCell ref="K82:M84"/>
    <mergeCell ref="N82:N84"/>
    <mergeCell ref="O82:P84"/>
    <mergeCell ref="Q82:T84"/>
    <mergeCell ref="U82:AE82"/>
    <mergeCell ref="AF82:AJ84"/>
    <mergeCell ref="AK79:AM81"/>
    <mergeCell ref="AU79:AY79"/>
    <mergeCell ref="AZ79:BC79"/>
    <mergeCell ref="BD79:BG79"/>
    <mergeCell ref="U80:AE81"/>
    <mergeCell ref="AU80:AY80"/>
    <mergeCell ref="AZ80:BC80"/>
    <mergeCell ref="BD80:BG80"/>
    <mergeCell ref="AU81:AY81"/>
    <mergeCell ref="AZ81:BC81"/>
    <mergeCell ref="BD81:BG81"/>
    <mergeCell ref="C79:D81"/>
    <mergeCell ref="E79:H81"/>
    <mergeCell ref="I79:J81"/>
    <mergeCell ref="K79:M81"/>
    <mergeCell ref="N79:N81"/>
    <mergeCell ref="O79:P81"/>
    <mergeCell ref="Q79:T81"/>
    <mergeCell ref="U79:AE79"/>
    <mergeCell ref="AF79:AJ81"/>
    <mergeCell ref="AK76:AM78"/>
    <mergeCell ref="AU76:AY76"/>
    <mergeCell ref="AZ76:BC76"/>
    <mergeCell ref="BD76:BG76"/>
    <mergeCell ref="U77:AE78"/>
    <mergeCell ref="AU77:AY77"/>
    <mergeCell ref="AZ77:BC77"/>
    <mergeCell ref="BD77:BG77"/>
    <mergeCell ref="AU78:AY78"/>
    <mergeCell ref="AZ78:BC78"/>
    <mergeCell ref="BD78:BG78"/>
    <mergeCell ref="C76:D78"/>
    <mergeCell ref="E76:H78"/>
    <mergeCell ref="I76:J78"/>
    <mergeCell ref="K76:M78"/>
    <mergeCell ref="N76:N78"/>
    <mergeCell ref="O76:P78"/>
    <mergeCell ref="Q76:T78"/>
    <mergeCell ref="U76:AE76"/>
    <mergeCell ref="AF76:AJ78"/>
    <mergeCell ref="AK73:AM75"/>
    <mergeCell ref="AU73:AY73"/>
    <mergeCell ref="AZ73:BC73"/>
    <mergeCell ref="BD73:BG73"/>
    <mergeCell ref="U74:AE75"/>
    <mergeCell ref="AU74:AY74"/>
    <mergeCell ref="AZ74:BC74"/>
    <mergeCell ref="BD74:BG74"/>
    <mergeCell ref="AU75:AY75"/>
    <mergeCell ref="AZ75:BC75"/>
    <mergeCell ref="BD75:BG75"/>
    <mergeCell ref="C73:D75"/>
    <mergeCell ref="E73:H75"/>
    <mergeCell ref="I73:J75"/>
    <mergeCell ref="K73:M75"/>
    <mergeCell ref="N73:N75"/>
    <mergeCell ref="O73:P75"/>
    <mergeCell ref="Q73:T75"/>
    <mergeCell ref="U73:AE73"/>
    <mergeCell ref="AF73:AJ75"/>
    <mergeCell ref="BD69:BG69"/>
    <mergeCell ref="C70:D72"/>
    <mergeCell ref="E70:H72"/>
    <mergeCell ref="I70:J72"/>
    <mergeCell ref="K70:M72"/>
    <mergeCell ref="N70:N72"/>
    <mergeCell ref="O70:P72"/>
    <mergeCell ref="Q70:T72"/>
    <mergeCell ref="U70:AE70"/>
    <mergeCell ref="AF70:AJ72"/>
    <mergeCell ref="AK70:AM72"/>
    <mergeCell ref="AU70:AY70"/>
    <mergeCell ref="AZ70:BC70"/>
    <mergeCell ref="BD70:BG70"/>
    <mergeCell ref="U71:AE72"/>
    <mergeCell ref="AU71:AY71"/>
    <mergeCell ref="AZ71:BC71"/>
    <mergeCell ref="BD71:BG71"/>
    <mergeCell ref="AU72:AY72"/>
    <mergeCell ref="AZ72:BC72"/>
    <mergeCell ref="BD72:BG72"/>
    <mergeCell ref="AU67:AX67"/>
    <mergeCell ref="AZ67:BC67"/>
    <mergeCell ref="C68:D69"/>
    <mergeCell ref="E68:N68"/>
    <mergeCell ref="O68:P69"/>
    <mergeCell ref="Q68:T69"/>
    <mergeCell ref="U68:AE68"/>
    <mergeCell ref="AF68:AJ69"/>
    <mergeCell ref="AK68:AM69"/>
    <mergeCell ref="E69:J69"/>
    <mergeCell ref="K69:N69"/>
    <mergeCell ref="U69:AE69"/>
    <mergeCell ref="AZ69:BC69"/>
    <mergeCell ref="AP64:AS64"/>
    <mergeCell ref="AU64:AX64"/>
    <mergeCell ref="AZ64:BC64"/>
    <mergeCell ref="AP65:AS65"/>
    <mergeCell ref="AU65:AX65"/>
    <mergeCell ref="AZ65:BC65"/>
    <mergeCell ref="K66:M66"/>
    <mergeCell ref="O66:Q66"/>
    <mergeCell ref="S66:U66"/>
    <mergeCell ref="AU66:AX66"/>
    <mergeCell ref="AZ66:BC66"/>
    <mergeCell ref="C60:D66"/>
    <mergeCell ref="E60:G60"/>
    <mergeCell ref="H60:V61"/>
    <mergeCell ref="X60:AA61"/>
    <mergeCell ref="AB60:AD61"/>
    <mergeCell ref="AE60:AE61"/>
    <mergeCell ref="AF60:AG61"/>
    <mergeCell ref="AH60:AH61"/>
    <mergeCell ref="AI60:AJ61"/>
    <mergeCell ref="AK60:AK61"/>
    <mergeCell ref="E62:E63"/>
    <mergeCell ref="F62:T63"/>
    <mergeCell ref="U62:V63"/>
    <mergeCell ref="AC63:AD64"/>
    <mergeCell ref="E64:E66"/>
    <mergeCell ref="F64:V65"/>
    <mergeCell ref="Z56:AC56"/>
    <mergeCell ref="AD56:AF56"/>
    <mergeCell ref="AH56:AI56"/>
    <mergeCell ref="AK56:AL56"/>
    <mergeCell ref="BD43:BG43"/>
    <mergeCell ref="AU44:AY44"/>
    <mergeCell ref="AZ44:BC44"/>
    <mergeCell ref="BD44:BG44"/>
    <mergeCell ref="I42:J44"/>
    <mergeCell ref="K42:M44"/>
    <mergeCell ref="N42:N44"/>
    <mergeCell ref="O42:P44"/>
    <mergeCell ref="U53:Z54"/>
    <mergeCell ref="AD46:AH47"/>
    <mergeCell ref="AI46:AM47"/>
    <mergeCell ref="AD48:AH49"/>
    <mergeCell ref="AI48:AM49"/>
    <mergeCell ref="X46:AB47"/>
    <mergeCell ref="X48:AB49"/>
    <mergeCell ref="C56:G56"/>
    <mergeCell ref="X63:AB64"/>
    <mergeCell ref="AE63:AH64"/>
    <mergeCell ref="AJ63:AM64"/>
    <mergeCell ref="AJ65:AM66"/>
    <mergeCell ref="AU41:AY41"/>
    <mergeCell ref="AZ41:BC41"/>
    <mergeCell ref="BD41:BG41"/>
    <mergeCell ref="AZ42:BC42"/>
    <mergeCell ref="BD42:BG42"/>
    <mergeCell ref="AU42:AY42"/>
    <mergeCell ref="AU43:AY43"/>
    <mergeCell ref="AZ43:BC43"/>
    <mergeCell ref="C57:AM59"/>
    <mergeCell ref="BD39:BG39"/>
    <mergeCell ref="AU40:AY40"/>
    <mergeCell ref="AZ40:BC40"/>
    <mergeCell ref="BD40:BG40"/>
    <mergeCell ref="AU37:AY37"/>
    <mergeCell ref="AZ37:BC37"/>
    <mergeCell ref="BD37:BG37"/>
    <mergeCell ref="AZ38:BC38"/>
    <mergeCell ref="BD38:BG38"/>
    <mergeCell ref="AU38:AY38"/>
    <mergeCell ref="AU39:AY39"/>
    <mergeCell ref="AZ39:BC39"/>
    <mergeCell ref="Q42:T44"/>
    <mergeCell ref="U42:AE42"/>
    <mergeCell ref="AF42:AJ44"/>
    <mergeCell ref="AK42:AM44"/>
    <mergeCell ref="U43:AE44"/>
    <mergeCell ref="Q36:T38"/>
    <mergeCell ref="U36:AE36"/>
    <mergeCell ref="AF36:AJ38"/>
    <mergeCell ref="AK36:AM38"/>
    <mergeCell ref="U37:AE38"/>
    <mergeCell ref="E42:H44"/>
    <mergeCell ref="BD35:BG35"/>
    <mergeCell ref="AU36:AY36"/>
    <mergeCell ref="AZ36:BC36"/>
    <mergeCell ref="BD36:BG36"/>
    <mergeCell ref="AU33:AY33"/>
    <mergeCell ref="AZ33:BC33"/>
    <mergeCell ref="BD33:BG33"/>
    <mergeCell ref="AZ34:BC34"/>
    <mergeCell ref="BD34:BG34"/>
    <mergeCell ref="AU34:AY34"/>
    <mergeCell ref="AU35:AY35"/>
    <mergeCell ref="AZ35:BC35"/>
    <mergeCell ref="BD31:BG31"/>
    <mergeCell ref="AU32:AY32"/>
    <mergeCell ref="AZ32:BC32"/>
    <mergeCell ref="BD32:BG32"/>
    <mergeCell ref="AU29:AY29"/>
    <mergeCell ref="AZ29:BC29"/>
    <mergeCell ref="BD29:BG29"/>
    <mergeCell ref="AZ30:BC30"/>
    <mergeCell ref="BD30:BG30"/>
    <mergeCell ref="AU30:AY30"/>
    <mergeCell ref="AU31:AY31"/>
    <mergeCell ref="AZ31:BC31"/>
    <mergeCell ref="BD15:BG15"/>
    <mergeCell ref="BD16:BG16"/>
    <mergeCell ref="AZ16:BC16"/>
    <mergeCell ref="AU15:AY15"/>
    <mergeCell ref="AU16:AY16"/>
    <mergeCell ref="AZ18:BC18"/>
    <mergeCell ref="AU18:AY18"/>
    <mergeCell ref="AZ14:BC14"/>
    <mergeCell ref="BD14:BG14"/>
    <mergeCell ref="AU17:AY17"/>
    <mergeCell ref="AZ17:BC17"/>
    <mergeCell ref="BD17:BG17"/>
    <mergeCell ref="BD27:BG27"/>
    <mergeCell ref="AU28:AY28"/>
    <mergeCell ref="AZ28:BC28"/>
    <mergeCell ref="BD28:BG28"/>
    <mergeCell ref="AU25:AY25"/>
    <mergeCell ref="AZ25:BC25"/>
    <mergeCell ref="BD25:BG25"/>
    <mergeCell ref="AZ26:BC26"/>
    <mergeCell ref="BD26:BG26"/>
    <mergeCell ref="AU26:AY26"/>
    <mergeCell ref="AU27:AY27"/>
    <mergeCell ref="AZ27:BC27"/>
    <mergeCell ref="BD23:BG23"/>
    <mergeCell ref="AU24:AY24"/>
    <mergeCell ref="AZ24:BC24"/>
    <mergeCell ref="BD24:BG24"/>
    <mergeCell ref="AU21:AY21"/>
    <mergeCell ref="AZ21:BC21"/>
    <mergeCell ref="BD21:BG21"/>
    <mergeCell ref="AZ22:BC22"/>
    <mergeCell ref="E27:H29"/>
    <mergeCell ref="I27:J29"/>
    <mergeCell ref="K27:M29"/>
    <mergeCell ref="N27:N29"/>
    <mergeCell ref="O27:P29"/>
    <mergeCell ref="AF24:AJ26"/>
    <mergeCell ref="AK24:AM26"/>
    <mergeCell ref="U25:AE26"/>
    <mergeCell ref="BD18:BG18"/>
    <mergeCell ref="AU19:AY19"/>
    <mergeCell ref="AZ19:BC19"/>
    <mergeCell ref="BD19:BG19"/>
    <mergeCell ref="AU20:AY20"/>
    <mergeCell ref="AZ20:BC20"/>
    <mergeCell ref="BD20:BG20"/>
    <mergeCell ref="BD22:BG22"/>
    <mergeCell ref="AU22:AY22"/>
    <mergeCell ref="AU23:AY23"/>
    <mergeCell ref="AZ23:BC23"/>
    <mergeCell ref="C30:D32"/>
    <mergeCell ref="C33:D35"/>
    <mergeCell ref="C36:D38"/>
    <mergeCell ref="C39:D41"/>
    <mergeCell ref="C42:D44"/>
    <mergeCell ref="C15:D17"/>
    <mergeCell ref="C18:D20"/>
    <mergeCell ref="C21:D23"/>
    <mergeCell ref="C24:D26"/>
    <mergeCell ref="C27:D29"/>
    <mergeCell ref="Q39:T41"/>
    <mergeCell ref="U39:AE39"/>
    <mergeCell ref="AF39:AJ41"/>
    <mergeCell ref="AK39:AM41"/>
    <mergeCell ref="U40:AE41"/>
    <mergeCell ref="E39:H41"/>
    <mergeCell ref="I39:J41"/>
    <mergeCell ref="K39:M41"/>
    <mergeCell ref="N39:N41"/>
    <mergeCell ref="O39:P41"/>
    <mergeCell ref="E36:H38"/>
    <mergeCell ref="I36:J38"/>
    <mergeCell ref="K36:M38"/>
    <mergeCell ref="N36:N38"/>
    <mergeCell ref="O36:P38"/>
    <mergeCell ref="Q30:T32"/>
    <mergeCell ref="U30:AE30"/>
    <mergeCell ref="AF30:AJ32"/>
    <mergeCell ref="AK30:AM32"/>
    <mergeCell ref="U31:AE32"/>
    <mergeCell ref="Q33:T35"/>
    <mergeCell ref="Q27:T29"/>
    <mergeCell ref="C13:D14"/>
    <mergeCell ref="BE12:BH12"/>
    <mergeCell ref="E21:H23"/>
    <mergeCell ref="I21:J23"/>
    <mergeCell ref="K21:M23"/>
    <mergeCell ref="N21:N23"/>
    <mergeCell ref="O21:P23"/>
    <mergeCell ref="Q21:T23"/>
    <mergeCell ref="U33:AE33"/>
    <mergeCell ref="AF33:AJ35"/>
    <mergeCell ref="AK33:AM35"/>
    <mergeCell ref="U34:AE35"/>
    <mergeCell ref="E33:H35"/>
    <mergeCell ref="I33:J35"/>
    <mergeCell ref="K33:M35"/>
    <mergeCell ref="N33:N35"/>
    <mergeCell ref="O33:P35"/>
    <mergeCell ref="E30:H32"/>
    <mergeCell ref="I30:J32"/>
    <mergeCell ref="K30:M32"/>
    <mergeCell ref="N30:N32"/>
    <mergeCell ref="O30:P32"/>
    <mergeCell ref="E14:J14"/>
    <mergeCell ref="O13:P14"/>
    <mergeCell ref="E18:H20"/>
    <mergeCell ref="I18:J20"/>
    <mergeCell ref="K18:M20"/>
    <mergeCell ref="N18:N20"/>
    <mergeCell ref="O18:P20"/>
    <mergeCell ref="Q18:T20"/>
    <mergeCell ref="U18:AE18"/>
    <mergeCell ref="AF18:AJ20"/>
    <mergeCell ref="BE9:BH9"/>
    <mergeCell ref="BE10:BH10"/>
    <mergeCell ref="BE11:BH11"/>
    <mergeCell ref="M55:AA55"/>
    <mergeCell ref="AD55:AM55"/>
    <mergeCell ref="AF15:AJ17"/>
    <mergeCell ref="AK15:AM17"/>
    <mergeCell ref="U16:AE17"/>
    <mergeCell ref="U15:AE15"/>
    <mergeCell ref="AF13:AJ14"/>
    <mergeCell ref="AK13:AM14"/>
    <mergeCell ref="F9:V10"/>
    <mergeCell ref="K11:M11"/>
    <mergeCell ref="O11:Q11"/>
    <mergeCell ref="S11:U11"/>
    <mergeCell ref="AE8:AH9"/>
    <mergeCell ref="X8:AB9"/>
    <mergeCell ref="K14:N14"/>
    <mergeCell ref="Q15:T17"/>
    <mergeCell ref="O15:P17"/>
    <mergeCell ref="K15:M17"/>
    <mergeCell ref="N15:N17"/>
    <mergeCell ref="E15:H17"/>
    <mergeCell ref="I15:J17"/>
    <mergeCell ref="Q13:T14"/>
    <mergeCell ref="E24:H26"/>
    <mergeCell ref="I24:J26"/>
    <mergeCell ref="K24:M26"/>
    <mergeCell ref="N24:N26"/>
    <mergeCell ref="O24:P26"/>
    <mergeCell ref="Q24:T26"/>
    <mergeCell ref="U24:AE24"/>
    <mergeCell ref="Z1:AC1"/>
    <mergeCell ref="X5:AA6"/>
    <mergeCell ref="AE5:AE6"/>
    <mergeCell ref="AH5:AH6"/>
    <mergeCell ref="E9:E11"/>
    <mergeCell ref="AK5:AK6"/>
    <mergeCell ref="AB5:AD6"/>
    <mergeCell ref="AI5:AJ6"/>
    <mergeCell ref="AF5:AG6"/>
    <mergeCell ref="AD1:AF1"/>
    <mergeCell ref="AH1:AI1"/>
    <mergeCell ref="AK1:AL1"/>
    <mergeCell ref="C2:AM4"/>
    <mergeCell ref="C5:D11"/>
    <mergeCell ref="E5:G5"/>
    <mergeCell ref="H5:V6"/>
    <mergeCell ref="E7:E8"/>
    <mergeCell ref="AJ8:AM9"/>
    <mergeCell ref="AJ10:AM11"/>
    <mergeCell ref="C1:G1"/>
    <mergeCell ref="U14:AE14"/>
    <mergeCell ref="AC8:AD9"/>
    <mergeCell ref="AZ15:BC15"/>
    <mergeCell ref="AK18:AM20"/>
    <mergeCell ref="U19:AE20"/>
    <mergeCell ref="AP9:AS9"/>
    <mergeCell ref="AP10:AS10"/>
    <mergeCell ref="AZ11:BC11"/>
    <mergeCell ref="AZ12:BC12"/>
    <mergeCell ref="U21:AE21"/>
    <mergeCell ref="AF21:AJ23"/>
    <mergeCell ref="AK21:AM23"/>
    <mergeCell ref="U22:AE23"/>
    <mergeCell ref="U27:AE27"/>
    <mergeCell ref="AF27:AJ29"/>
    <mergeCell ref="AK27:AM29"/>
    <mergeCell ref="U28:AE29"/>
    <mergeCell ref="AU9:AX9"/>
    <mergeCell ref="AU10:AX10"/>
    <mergeCell ref="AD275:AM275"/>
    <mergeCell ref="BI2:CB4"/>
    <mergeCell ref="C46:C49"/>
    <mergeCell ref="F46:Q46"/>
    <mergeCell ref="F47:Q49"/>
    <mergeCell ref="R50:X50"/>
    <mergeCell ref="C51:C54"/>
    <mergeCell ref="E51:I51"/>
    <mergeCell ref="E52:I52"/>
    <mergeCell ref="K51:P51"/>
    <mergeCell ref="E53:P53"/>
    <mergeCell ref="AB51:AD51"/>
    <mergeCell ref="AB52:AD54"/>
    <mergeCell ref="AE51:AG51"/>
    <mergeCell ref="AE52:AG54"/>
    <mergeCell ref="AH51:AJ51"/>
    <mergeCell ref="AH52:AJ54"/>
    <mergeCell ref="AK51:AM51"/>
    <mergeCell ref="AK52:AM54"/>
    <mergeCell ref="Q51:S51"/>
    <mergeCell ref="Q52:S54"/>
    <mergeCell ref="T51:T52"/>
    <mergeCell ref="T53:T54"/>
    <mergeCell ref="U51:Z52"/>
    <mergeCell ref="AZ9:BC9"/>
    <mergeCell ref="AZ10:BC10"/>
    <mergeCell ref="F7:T8"/>
    <mergeCell ref="U7:V8"/>
    <mergeCell ref="E13:N13"/>
    <mergeCell ref="S46:W47"/>
    <mergeCell ref="S48:W49"/>
    <mergeCell ref="U13:AE13"/>
  </mergeCells>
  <phoneticPr fontId="1"/>
  <conditionalFormatting sqref="AJ10 AD1 AH1 AK1 H5 F7 F9 K11 O11 S11 AB5 AF5 AI5 AE8 E15:M44 O15:AJ44">
    <cfRule type="expression" dxfId="4" priority="26">
      <formula>E1=""</formula>
    </cfRule>
  </conditionalFormatting>
  <conditionalFormatting sqref="E70:M99 O70:AJ99">
    <cfRule type="expression" dxfId="3" priority="25">
      <formula>E70=""</formula>
    </cfRule>
  </conditionalFormatting>
  <conditionalFormatting sqref="E125:M154 O125:AJ154">
    <cfRule type="expression" dxfId="2" priority="24">
      <formula>E125=""</formula>
    </cfRule>
  </conditionalFormatting>
  <conditionalFormatting sqref="E180:M209 O180:AJ209">
    <cfRule type="expression" dxfId="1" priority="23">
      <formula>E180=""</formula>
    </cfRule>
  </conditionalFormatting>
  <conditionalFormatting sqref="E235:M264 O235:AJ264">
    <cfRule type="expression" dxfId="0" priority="22">
      <formula>E235=""</formula>
    </cfRule>
  </conditionalFormatting>
  <dataValidations count="4">
    <dataValidation type="list" allowBlank="1" showInputMessage="1" showErrorMessage="1" sqref="AE8" xr:uid="{FB2BDD4F-063B-47FB-886A-E43E18DAFA02}">
      <formula1>$AP$9:$AP$10</formula1>
    </dataValidation>
    <dataValidation type="list" allowBlank="1" showInputMessage="1" showErrorMessage="1" sqref="I15 L15:L16 I18 I21 I24 I27 I30 I33 I36 I39 I42 L18:L19 L21:L22 L24:L25 L27:L28 L30:L31 L33:L34 L36:L37 L39:L40 L42:L43 I70 L70:L71 I73 I76 I79 I82 I85 I88 I91 I94 I97 L73:L74 L76:L77 L79:L80 L82:L83 L85:L86 L88:L89 L91:L92 L94:L95 L97:L98 I125 L125:L126 I128 I131 I134 I137 I140 I143 I146 I149 I152 L128:L129 L131:L132 L134:L135 L137:L138 L140:L141 L143:L144 L146:L147 L149:L150 L152:L153 I180 L180:L181 I183 I186 I189 I192 I195 I198 I201 I204 I207 L183:L184 L186:L187 L189:L190 L192:L193 L195:L196 L198:L199 L201:L202 L204:L205 L207:L208 I235 L235:L236 I238 I241 I244 I247 I250 I253 I256 I259 I262 L238:L239 L241:L242 L244:L245 L247:L248 L250:L251 L253:L254 L256:L257 L259:L260 L262:L263" xr:uid="{0CDE9F9A-6FFE-4FB5-92F5-9D68B2CF6773}">
      <formula1>$AZ$9:$AZ$12</formula1>
    </dataValidation>
    <dataValidation type="list" allowBlank="1" showInputMessage="1" showErrorMessage="1" sqref="O15 O18 O21 O24 O27 O30 O33 O36 O39 O42 O70 O73 O76 O79 O82 O85 O88 O91 O94 O97 O125 O128 O131 O134 O137 O140 O143 O146 O149 O152 O180 O183 O186 O189 O192 O195 O198 O201 O204 O207 O235 O238 O241 O244 O247 O250 O253 O256 O259 O262" xr:uid="{1ACFB093-49D4-48A3-AAD1-0AEFD659908A}">
      <formula1>$BE$9:$BE$12</formula1>
    </dataValidation>
    <dataValidation type="list" allowBlank="1" showInputMessage="1" showErrorMessage="1" sqref="AJ10:AM11 AJ65:AM66 AJ120:AM121 AJ175:AM176 AJ230:AM231" xr:uid="{E321EE01-5D10-455F-8519-D27FD0A8C884}">
      <formula1>$AU$9:$AU$10</formula1>
    </dataValidation>
  </dataValidations>
  <printOptions horizontalCentered="1"/>
  <pageMargins left="0" right="0" top="0" bottom="0"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振込依頼書</vt:lpstr>
      <vt:lpstr>振込依頼書!Print_Area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佐藤康弘</dc:creator>
  <cp:lastModifiedBy>佐藤康弘</cp:lastModifiedBy>
  <cp:lastPrinted>2026-04-20T02:01:10Z</cp:lastPrinted>
  <dcterms:created xsi:type="dcterms:W3CDTF">2015-06-05T18:19:34Z</dcterms:created>
  <dcterms:modified xsi:type="dcterms:W3CDTF">2026-05-12T02:04:55Z</dcterms:modified>
</cp:coreProperties>
</file>